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Property Tax\CA_SHARED\Forms\NatRes\2024\"/>
    </mc:Choice>
  </mc:AlternateContent>
  <xr:revisionPtr revIDLastSave="0" documentId="13_ncr:1_{B0262642-55B3-49EE-996D-5E4A369CC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R FORM" sheetId="1" r:id="rId1"/>
    <sheet name="CNR SALES SCHEDULES" sheetId="2" r:id="rId2"/>
    <sheet name="CNR ROYALTIES &amp; MISC COSTS" sheetId="3" r:id="rId3"/>
    <sheet name="DCF FORM" sheetId="4" r:id="rId4"/>
    <sheet name="DCF SALES SCHEDULES" sheetId="5" r:id="rId5"/>
    <sheet name="DCF ROYALTIES &amp; MISC COSTS" sheetId="6" r:id="rId6"/>
  </sheets>
  <definedNames>
    <definedName name="AssessmentYear">'CNR FORM'!$G$1</definedName>
    <definedName name="Form">#REF!</definedName>
    <definedName name="FormNumber">'CNR FORM'!$G$3</definedName>
    <definedName name="_xlnm.Print_Area" localSheetId="3">'DCF FORM'!$A$1:$AK$67</definedName>
    <definedName name="Revision">'CNR FORM'!$G$4</definedName>
    <definedName name="Revision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0PP17DSyRLqbLho1Z04jP+1mV7Q=="/>
    </ext>
  </extLst>
</workbook>
</file>

<file path=xl/calcChain.xml><?xml version="1.0" encoding="utf-8"?>
<calcChain xmlns="http://schemas.openxmlformats.org/spreadsheetml/2006/main">
  <c r="AK62" i="4" l="1"/>
  <c r="H3" i="6"/>
  <c r="J62" i="4"/>
  <c r="I62" i="4"/>
  <c r="AB48" i="4"/>
  <c r="AB51" i="4"/>
  <c r="AB50" i="4"/>
  <c r="AB4" i="4"/>
  <c r="AB3" i="4"/>
  <c r="AB1" i="4"/>
  <c r="S51" i="4"/>
  <c r="S50" i="4"/>
  <c r="S48" i="4"/>
  <c r="S4" i="4"/>
  <c r="S3" i="4"/>
  <c r="S1" i="4"/>
  <c r="J3" i="4"/>
  <c r="J1" i="4"/>
  <c r="J4" i="4"/>
  <c r="H23" i="4"/>
  <c r="K3" i="5"/>
  <c r="G57" i="6" l="1"/>
  <c r="G38" i="6"/>
  <c r="G22" i="6"/>
  <c r="H4" i="6"/>
  <c r="H1" i="6"/>
  <c r="AH43" i="5" l="1"/>
  <c r="AG43" i="5"/>
  <c r="AF43" i="5"/>
  <c r="AE43" i="5"/>
  <c r="AD43" i="5"/>
  <c r="AC43" i="5"/>
  <c r="AB43" i="5"/>
  <c r="V43" i="5"/>
  <c r="U43" i="5"/>
  <c r="T43" i="5"/>
  <c r="S43" i="5"/>
  <c r="R43" i="5"/>
  <c r="Q43" i="5"/>
  <c r="P43" i="5"/>
  <c r="J43" i="5"/>
  <c r="I43" i="5"/>
  <c r="H43" i="5"/>
  <c r="G43" i="5"/>
  <c r="F43" i="5"/>
  <c r="AH28" i="5"/>
  <c r="AG28" i="5"/>
  <c r="AF28" i="5"/>
  <c r="AE28" i="5"/>
  <c r="AD28" i="5"/>
  <c r="AC28" i="5"/>
  <c r="AB28" i="5"/>
  <c r="V28" i="5"/>
  <c r="U28" i="5"/>
  <c r="T28" i="5"/>
  <c r="S28" i="5"/>
  <c r="R28" i="5"/>
  <c r="Q28" i="5"/>
  <c r="P28" i="5"/>
  <c r="J28" i="5"/>
  <c r="I28" i="5"/>
  <c r="H28" i="5"/>
  <c r="G28" i="5"/>
  <c r="F28" i="5"/>
  <c r="E28" i="5"/>
  <c r="E16" i="5"/>
  <c r="F16" i="5" s="1"/>
  <c r="G16" i="5" s="1"/>
  <c r="H16" i="5" s="1"/>
  <c r="I16" i="5" s="1"/>
  <c r="J16" i="5" s="1"/>
  <c r="P16" i="5" s="1"/>
  <c r="Q16" i="5" s="1"/>
  <c r="R16" i="5" s="1"/>
  <c r="S16" i="5" s="1"/>
  <c r="T16" i="5" s="1"/>
  <c r="U16" i="5" s="1"/>
  <c r="V16" i="5" s="1"/>
  <c r="AB16" i="5" s="1"/>
  <c r="AC16" i="5" s="1"/>
  <c r="AD16" i="5" s="1"/>
  <c r="AE16" i="5" s="1"/>
  <c r="AF16" i="5" s="1"/>
  <c r="AG16" i="5" s="1"/>
  <c r="AH16" i="5" s="1"/>
  <c r="AI4" i="5"/>
  <c r="W4" i="5"/>
  <c r="K4" i="5"/>
  <c r="AI3" i="5"/>
  <c r="W3" i="5"/>
  <c r="AI1" i="5"/>
  <c r="W1" i="5"/>
  <c r="K1" i="5"/>
  <c r="AK51" i="4"/>
  <c r="AK50" i="4"/>
  <c r="AK48" i="4"/>
  <c r="H46" i="4"/>
  <c r="H47" i="4" s="1"/>
  <c r="H14" i="4"/>
  <c r="I14" i="4" s="1"/>
  <c r="J14" i="4" s="1"/>
  <c r="AK4" i="4"/>
  <c r="AK3" i="4"/>
  <c r="AK1" i="4"/>
  <c r="G14" i="4" l="1"/>
  <c r="F14" i="4" s="1"/>
  <c r="E14" i="4" s="1"/>
  <c r="H62" i="4"/>
  <c r="G62" i="4" s="1"/>
  <c r="F62" i="4" s="1"/>
  <c r="E62" i="4" s="1"/>
  <c r="N14" i="4" l="1"/>
  <c r="N62" i="4" l="1"/>
  <c r="O14" i="4"/>
  <c r="P14" i="4" s="1"/>
  <c r="Q14" i="4" l="1"/>
  <c r="R14" i="4" s="1"/>
  <c r="S14" i="4" s="1"/>
  <c r="W14" i="4" s="1"/>
  <c r="X14" i="4" s="1"/>
  <c r="P62" i="4"/>
  <c r="W62" i="4"/>
  <c r="O62" i="4"/>
  <c r="Y14" i="4" l="1"/>
  <c r="X62" i="4"/>
  <c r="Q62" i="4"/>
  <c r="Z14" i="4" l="1"/>
  <c r="Y62" i="4"/>
  <c r="R62" i="4"/>
  <c r="Z62" i="4" l="1"/>
  <c r="AA14" i="4"/>
  <c r="S62" i="4"/>
  <c r="AA62" i="4" l="1"/>
  <c r="AB14" i="4"/>
  <c r="AB62" i="4" s="1"/>
  <c r="AF14" i="4" l="1"/>
  <c r="AG14" i="4" s="1"/>
  <c r="AF62" i="4"/>
  <c r="AH14" i="4" l="1"/>
  <c r="AG62" i="4"/>
  <c r="AI14" i="4" l="1"/>
  <c r="AH62" i="4"/>
  <c r="AJ14" i="4" l="1"/>
  <c r="AI62" i="4"/>
  <c r="AJ62" i="4" l="1"/>
  <c r="AK14" i="4"/>
  <c r="G58" i="3"/>
  <c r="G41" i="3"/>
  <c r="G26" i="3"/>
  <c r="H4" i="3"/>
  <c r="H3" i="3"/>
  <c r="H1" i="3"/>
  <c r="G56" i="2"/>
  <c r="G34" i="2"/>
  <c r="H4" i="2"/>
  <c r="H3" i="2"/>
  <c r="H1" i="2"/>
  <c r="F38" i="1"/>
  <c r="F22" i="1"/>
</calcChain>
</file>

<file path=xl/sharedStrings.xml><?xml version="1.0" encoding="utf-8"?>
<sst xmlns="http://schemas.openxmlformats.org/spreadsheetml/2006/main" count="666" uniqueCount="171">
  <si>
    <t>UTAH STATE TAX COMMISSION</t>
  </si>
  <si>
    <t>PROPERTY TAX DIVISION</t>
  </si>
  <si>
    <t>CAPITALIZED NET REVENUE (CNR)</t>
  </si>
  <si>
    <t>TAXPAYER INFORMATION</t>
  </si>
  <si>
    <t>UTAH TAX ACCOUNT NAME</t>
  </si>
  <si>
    <t>UTAH TAX ACCOUNT ID</t>
  </si>
  <si>
    <t/>
  </si>
  <si>
    <t>UNIT NAME</t>
  </si>
  <si>
    <t>UNIT NUMBER</t>
  </si>
  <si>
    <t>COUNTY</t>
  </si>
  <si>
    <t>SCHEDULE</t>
  </si>
  <si>
    <t>DESCRIPTION</t>
  </si>
  <si>
    <t>NUMBER</t>
  </si>
  <si>
    <t>AMOUNT</t>
  </si>
  <si>
    <t>[a]</t>
  </si>
  <si>
    <t>[b]</t>
  </si>
  <si>
    <t>[c]</t>
  </si>
  <si>
    <t>GROSS INCOME</t>
  </si>
  <si>
    <t>Gross mineral sales</t>
  </si>
  <si>
    <t>Self-consumed minerals - Using representative sales</t>
  </si>
  <si>
    <t>Premiums, bonuses, and subsidies</t>
  </si>
  <si>
    <t>Interest income</t>
  </si>
  <si>
    <t>Other income</t>
  </si>
  <si>
    <r>
      <rPr>
        <b/>
        <sz val="10"/>
        <color theme="1"/>
        <rFont val="Arial"/>
      </rPr>
      <t xml:space="preserve">Total </t>
    </r>
    <r>
      <rPr>
        <sz val="10"/>
        <color theme="1"/>
        <rFont val="Arial"/>
      </rPr>
      <t>(add lines 1 through 5)</t>
    </r>
  </si>
  <si>
    <t>ALLOWABLE COSTS</t>
  </si>
  <si>
    <t>Salaries and wages</t>
  </si>
  <si>
    <t>Payroll taxes and employee benefits</t>
  </si>
  <si>
    <t>Workers compensation insurance</t>
  </si>
  <si>
    <t>General insurance</t>
  </si>
  <si>
    <t>Sales and use taxes</t>
  </si>
  <si>
    <t>Supplies and tools</t>
  </si>
  <si>
    <t>Utilities</t>
  </si>
  <si>
    <t>Maintenance and repairs</t>
  </si>
  <si>
    <t>Office and accounting</t>
  </si>
  <si>
    <t>Legal fees</t>
  </si>
  <si>
    <t>Exempt royalties</t>
  </si>
  <si>
    <t>Fuel</t>
  </si>
  <si>
    <t>Transportation</t>
  </si>
  <si>
    <t>Miscellaneous costs*</t>
  </si>
  <si>
    <r>
      <rPr>
        <b/>
        <sz val="10"/>
        <color theme="1"/>
        <rFont val="Arial"/>
      </rPr>
      <t xml:space="preserve">Subtotal </t>
    </r>
    <r>
      <rPr>
        <sz val="10"/>
        <color theme="1"/>
        <rFont val="Arial"/>
      </rPr>
      <t>(add lines 7 through 20)</t>
    </r>
  </si>
  <si>
    <t>FOOTNOTES</t>
  </si>
  <si>
    <r>
      <rPr>
        <b/>
        <sz val="10"/>
        <color theme="1"/>
        <rFont val="Arial"/>
      </rPr>
      <t xml:space="preserve">Miscellaneous Costs:  </t>
    </r>
    <r>
      <rPr>
        <sz val="10"/>
        <color theme="1"/>
        <rFont val="Arial"/>
      </rPr>
      <t>See Income Questionnaire Instructions</t>
    </r>
  </si>
  <si>
    <t>Costs Not Allowed:</t>
  </si>
  <si>
    <t>Interest expense</t>
  </si>
  <si>
    <t>Bank charges</t>
  </si>
  <si>
    <t>Depletion</t>
  </si>
  <si>
    <t>Amortization</t>
  </si>
  <si>
    <t>Corporate overhead or other costs not directly related to the operation of the mining property.</t>
  </si>
  <si>
    <t>Costs Calculated by the Property Tax Division:</t>
  </si>
  <si>
    <t>Federal income tax</t>
  </si>
  <si>
    <t>State income tax</t>
  </si>
  <si>
    <t>Property tax</t>
  </si>
  <si>
    <t>Depreciation</t>
  </si>
  <si>
    <t>SCHEDULE 1: GROSS MINERAL SALES</t>
  </si>
  <si>
    <t>VALUE/</t>
  </si>
  <si>
    <t>MINERAL TYPE</t>
  </si>
  <si>
    <t>UNITS SOLD</t>
  </si>
  <si>
    <t>UNIT TYPE</t>
  </si>
  <si>
    <t>UNIT</t>
  </si>
  <si>
    <t>RECEIVED</t>
  </si>
  <si>
    <t>[d]</t>
  </si>
  <si>
    <t>[e]</t>
  </si>
  <si>
    <r>
      <rPr>
        <b/>
        <sz val="10"/>
        <color theme="1"/>
        <rFont val="Arial"/>
      </rPr>
      <t xml:space="preserve">Total gross mineral sales </t>
    </r>
    <r>
      <rPr>
        <sz val="10"/>
        <color theme="1"/>
        <rFont val="Arial"/>
      </rPr>
      <t>(enter on line 1)</t>
    </r>
  </si>
  <si>
    <t>SCHEDULE 2: SELF-CONSUMED MINERALS (USING REPRESENTATIVE SALES)</t>
  </si>
  <si>
    <r>
      <rPr>
        <b/>
        <sz val="10"/>
        <color theme="1"/>
        <rFont val="Arial"/>
      </rPr>
      <t>Total self-consumed mineral sales</t>
    </r>
    <r>
      <rPr>
        <sz val="10"/>
        <color theme="1"/>
        <rFont val="Arial"/>
      </rPr>
      <t xml:space="preserve"> (enter on line 2)</t>
    </r>
  </si>
  <si>
    <t>SCHEDULE 5: OTHER INCOME (INCLUDES ALL ROYALTIES RECEIVED)</t>
  </si>
  <si>
    <t>ROYALTY PAYOR AND ADDRESS</t>
  </si>
  <si>
    <t>TELEPHONE NUMBER</t>
  </si>
  <si>
    <t>Total other income (enter on line 5)</t>
  </si>
  <si>
    <t>ROYALTY PAYEE AND ADDRESS</t>
  </si>
  <si>
    <t>PAID</t>
  </si>
  <si>
    <t>Total exempt royalties (enter on line 17)</t>
  </si>
  <si>
    <t>SCHEDULE 20: MISCELLANEOUS COSTS</t>
  </si>
  <si>
    <t>DESCRIPTION OF MISCELLANEOUS COSTS</t>
  </si>
  <si>
    <t>Total miscellaneous costs (enter on line 20)</t>
  </si>
  <si>
    <t>DISCOUNTED CASH FLOW (DCF) (PAGE 1)</t>
  </si>
  <si>
    <t>DISCOUNTED CASH FLOW (DCF) (PAGE 2)</t>
  </si>
  <si>
    <t>DISCOUNTED CASH FLOW (DCF) (PAGE 3)</t>
  </si>
  <si>
    <t>ACTUAL</t>
  </si>
  <si>
    <t>PROJECTED</t>
  </si>
  <si>
    <t>[f]</t>
  </si>
  <si>
    <t>[g]</t>
  </si>
  <si>
    <t>[h]</t>
  </si>
  <si>
    <t>[i]</t>
  </si>
  <si>
    <t>[j]</t>
  </si>
  <si>
    <t>[k]</t>
  </si>
  <si>
    <t>[l]</t>
  </si>
  <si>
    <t>[m]</t>
  </si>
  <si>
    <t>[n]</t>
  </si>
  <si>
    <t>[o]</t>
  </si>
  <si>
    <t>[p]</t>
  </si>
  <si>
    <t>[q]</t>
  </si>
  <si>
    <t>[r]</t>
  </si>
  <si>
    <t>[s]</t>
  </si>
  <si>
    <t>[t]</t>
  </si>
  <si>
    <t>[u]</t>
  </si>
  <si>
    <t>INCOME</t>
  </si>
  <si>
    <t>Self-consumed minerals (attach Schedule 2)</t>
  </si>
  <si>
    <t>Self-consumed minerals</t>
  </si>
  <si>
    <t>Self-consumed minerals - allowable costs</t>
  </si>
  <si>
    <t>SCM - allowable costs</t>
  </si>
  <si>
    <t>Premiums, bonuses, subsidies</t>
  </si>
  <si>
    <r>
      <rPr>
        <b/>
        <sz val="8"/>
        <color theme="1"/>
        <rFont val="Helvetica Neue"/>
      </rPr>
      <t xml:space="preserve">Total gross income </t>
    </r>
    <r>
      <rPr>
        <sz val="8"/>
        <color theme="1"/>
        <rFont val="Microsoft Sans Serif"/>
      </rPr>
      <t>(sum 1 - 6)</t>
    </r>
  </si>
  <si>
    <t xml:space="preserve">Total </t>
  </si>
  <si>
    <t>Management salaries</t>
  </si>
  <si>
    <t>Labor</t>
  </si>
  <si>
    <t>Payroll taxes and benefits</t>
  </si>
  <si>
    <t>Workmans compensation insurance</t>
  </si>
  <si>
    <t>Workman's comp. ins.</t>
  </si>
  <si>
    <t>Taxes:</t>
  </si>
  <si>
    <t>Severance</t>
  </si>
  <si>
    <t>Sales/Use</t>
  </si>
  <si>
    <t>Engineering</t>
  </si>
  <si>
    <t>Sampling and assaying</t>
  </si>
  <si>
    <t>Treatment</t>
  </si>
  <si>
    <t>Exempt royalties (attach Schedule 22)</t>
  </si>
  <si>
    <t>Development</t>
  </si>
  <si>
    <t>Miscellaneous (attach Schedule 26)</t>
  </si>
  <si>
    <t>Miscellaneous</t>
  </si>
  <si>
    <r>
      <rPr>
        <b/>
        <sz val="8"/>
        <color theme="1"/>
        <rFont val="Helvetica Neue"/>
      </rPr>
      <t xml:space="preserve">Total allowable costs </t>
    </r>
    <r>
      <rPr>
        <sz val="8"/>
        <color theme="1"/>
        <rFont val="Microsoft Sans Serif"/>
      </rPr>
      <t>(sum 8 - 26)</t>
    </r>
  </si>
  <si>
    <r>
      <rPr>
        <b/>
        <sz val="8"/>
        <color theme="1"/>
        <rFont val="Helvetica Neue"/>
      </rPr>
      <t>Net revenue</t>
    </r>
    <r>
      <rPr>
        <sz val="8"/>
        <color theme="1"/>
        <rFont val="Microsoft Sans Serif"/>
      </rPr>
      <t xml:space="preserve"> (7 less 27)</t>
    </r>
  </si>
  <si>
    <t>DISCOUNTED CASH FLOW (DCF) (PAGE 4)</t>
  </si>
  <si>
    <t>DISCOUNTED CASH FLOW (DCF) (PAGE 5)</t>
  </si>
  <si>
    <t>DISCOUNTED CASH FLOW (DCF) (PAGE 6)</t>
  </si>
  <si>
    <t>INCOME ADJUSTMENTS</t>
  </si>
  <si>
    <t>Amortization (deduct)</t>
  </si>
  <si>
    <t>Projected capital expenditure (deduct)</t>
  </si>
  <si>
    <t>Change in working capital (addition or deduction)</t>
  </si>
  <si>
    <t>MINE LIFE</t>
  </si>
  <si>
    <t>TOTAL RESERVES</t>
  </si>
  <si>
    <t>SCHEDULE 1: GROSS MINERAL SALES RECEIPTS</t>
  </si>
  <si>
    <t>Mineral type</t>
  </si>
  <si>
    <t>Units sold</t>
  </si>
  <si>
    <r>
      <rPr>
        <b/>
        <sz val="10"/>
        <color theme="1"/>
        <rFont val="Helvetica Neue"/>
      </rPr>
      <t>Total</t>
    </r>
    <r>
      <rPr>
        <sz val="10"/>
        <color theme="1"/>
        <rFont val="Microsoft Sans Serif"/>
      </rPr>
      <t xml:space="preserve"> (enter on line 1)</t>
    </r>
  </si>
  <si>
    <t>Total</t>
  </si>
  <si>
    <t>SCHEDULE 2: SELF-CONSUMED MINERALS BASED ON REPRESENTATIVE SALES</t>
  </si>
  <si>
    <t>Computed income</t>
  </si>
  <si>
    <r>
      <rPr>
        <b/>
        <sz val="10"/>
        <color theme="1"/>
        <rFont val="Helvetica Neue"/>
      </rPr>
      <t xml:space="preserve">Total </t>
    </r>
    <r>
      <rPr>
        <sz val="10"/>
        <color theme="1"/>
        <rFont val="Microsoft Sans Serif"/>
      </rPr>
      <t>(enter on line 2)</t>
    </r>
  </si>
  <si>
    <t xml:space="preserve"> </t>
  </si>
  <si>
    <t>SCHEDULE 4: ROYALTIES RECEIVED</t>
  </si>
  <si>
    <t>AMOUNT RECEIVED</t>
  </si>
  <si>
    <r>
      <t>Total</t>
    </r>
    <r>
      <rPr>
        <sz val="10"/>
        <color theme="1"/>
        <rFont val="Microsoft Sans Serif"/>
      </rPr>
      <t xml:space="preserve"> (enter on line 6)</t>
    </r>
  </si>
  <si>
    <t>AMOUNT PAID</t>
  </si>
  <si>
    <r>
      <t>Total</t>
    </r>
    <r>
      <rPr>
        <sz val="10"/>
        <color theme="1"/>
        <rFont val="Microsoft Sans Serif"/>
      </rPr>
      <t xml:space="preserve"> (enter on line 22)</t>
    </r>
  </si>
  <si>
    <t>SCHEDULE 26: MISCELLANEOUS COSTS</t>
  </si>
  <si>
    <r>
      <rPr>
        <b/>
        <sz val="10"/>
        <color theme="1"/>
        <rFont val="Helvetica Neue"/>
      </rPr>
      <t>Total</t>
    </r>
    <r>
      <rPr>
        <sz val="10"/>
        <color theme="1"/>
        <rFont val="Microsoft Sans Serif"/>
      </rPr>
      <t xml:space="preserve"> (enter on line 26)</t>
    </r>
  </si>
  <si>
    <t>CNR SALES SCHEDULES (PAGE 1)</t>
  </si>
  <si>
    <t>DCF SALES SCHEDULES (PAGE 1)</t>
  </si>
  <si>
    <t>DCF SALES SCHEDULES (PAGE 2)</t>
  </si>
  <si>
    <t>DCF SALES SCHEDULES (PAGE 3)</t>
  </si>
  <si>
    <t>Change in working capital (add or ded)</t>
  </si>
  <si>
    <t>DCF ROYALTIES &amp; MISC COSTS (PAGE 4)</t>
  </si>
  <si>
    <t>CNR ROYALTIES &amp; MISC COSTS SCHEDULES (PAGE 2)</t>
  </si>
  <si>
    <t>13a</t>
  </si>
  <si>
    <t>13b</t>
  </si>
  <si>
    <t>[v]</t>
  </si>
  <si>
    <t>DISCOUNTED CASH FLOW (DCF) (PAGE 7)</t>
  </si>
  <si>
    <t>DISCOUNTED CASH FLOW (DCF) (PAGE 8)</t>
  </si>
  <si>
    <t>SCHEDULE 22: EXEMPT ROYALTIES PAID</t>
  </si>
  <si>
    <t>SCHEDULE 17: EXEMPT ROYALTIES PAID</t>
  </si>
  <si>
    <t>PT-31MINING</t>
  </si>
  <si>
    <t>5</t>
  </si>
  <si>
    <t>17</t>
  </si>
  <si>
    <t>20</t>
  </si>
  <si>
    <t>2</t>
  </si>
  <si>
    <t>1</t>
  </si>
  <si>
    <t>Total allowable costs (sum 8 - 26)</t>
  </si>
  <si>
    <t>Net revenue (7 less 27)</t>
  </si>
  <si>
    <t>[w]</t>
  </si>
  <si>
    <t>[x]</t>
  </si>
  <si>
    <t>[y]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</si>
</sst>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ev. &quot;mm/yyyy"/>
  </numFmts>
  <fonts count="35">
    <font>
      <sz val="10"/>
      <color rgb="FF000000"/>
      <name val="Times New Roman"/>
    </font>
    <font>
      <sz val="10"/>
      <color theme="1"/>
      <name val="Arial"/>
    </font>
    <font>
      <b/>
      <sz val="18"/>
      <color theme="1"/>
      <name val="Arial"/>
    </font>
    <font>
      <b/>
      <sz val="10"/>
      <color rgb="FFFFFFFF"/>
      <name val="Arial"/>
    </font>
    <font>
      <sz val="12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10"/>
      <name val="Times New Roman"/>
    </font>
    <font>
      <sz val="6"/>
      <color theme="1"/>
      <name val="Arial"/>
    </font>
    <font>
      <sz val="7"/>
      <color theme="1"/>
      <name val="Arial"/>
    </font>
    <font>
      <b/>
      <sz val="8"/>
      <color theme="1"/>
      <name val="Arial"/>
    </font>
    <font>
      <sz val="6"/>
      <color theme="1"/>
      <name val="Lucida Sans"/>
    </font>
    <font>
      <sz val="10"/>
      <color theme="1"/>
      <name val="Helvetica Neue"/>
    </font>
    <font>
      <sz val="7"/>
      <color theme="1"/>
      <name val="Lucida Sans"/>
    </font>
    <font>
      <b/>
      <sz val="9"/>
      <color theme="1"/>
      <name val="Lucida Sans"/>
    </font>
    <font>
      <sz val="8"/>
      <color theme="1"/>
      <name val="Cambria"/>
    </font>
    <font>
      <b/>
      <sz val="8"/>
      <color theme="1"/>
      <name val="Cambria"/>
    </font>
    <font>
      <sz val="8"/>
      <color theme="1"/>
      <name val="Helvetica Neue"/>
    </font>
    <font>
      <b/>
      <sz val="8"/>
      <color theme="1"/>
      <name val="Helvetica Neue"/>
    </font>
    <font>
      <sz val="8"/>
      <color theme="1"/>
      <name val="Microsoft Sans Serif"/>
    </font>
    <font>
      <b/>
      <sz val="10"/>
      <color theme="1"/>
      <name val="Lucida Sans"/>
    </font>
    <font>
      <b/>
      <sz val="10"/>
      <color theme="1"/>
      <name val="Helvetica Neue"/>
    </font>
    <font>
      <sz val="10"/>
      <color theme="1"/>
      <name val="Microsoft Sans Serif"/>
    </font>
    <font>
      <b/>
      <sz val="8"/>
      <color theme="1"/>
      <name val="Lucida Sans"/>
    </font>
    <font>
      <sz val="10"/>
      <color theme="1"/>
      <name val="Times New Roman"/>
    </font>
    <font>
      <sz val="7"/>
      <name val="Lucida Sans"/>
      <family val="2"/>
    </font>
    <font>
      <b/>
      <sz val="9"/>
      <name val="Lucida Sans"/>
      <family val="2"/>
    </font>
    <font>
      <b/>
      <sz val="8"/>
      <color theme="1"/>
      <name val="Cambria"/>
      <family val="1"/>
    </font>
    <font>
      <sz val="6"/>
      <color rgb="FF000000"/>
      <name val="Lucida Sans"/>
      <family val="2"/>
    </font>
    <font>
      <sz val="6"/>
      <name val="Lucida Sans"/>
      <family val="2"/>
    </font>
    <font>
      <b/>
      <sz val="10"/>
      <color rgb="FF000000"/>
      <name val="Lucida Sans"/>
      <family val="2"/>
    </font>
    <font>
      <sz val="9"/>
      <color rgb="FF000000"/>
      <name val="Lucida Sans"/>
      <family val="2"/>
    </font>
    <font>
      <b/>
      <sz val="9"/>
      <color rgb="FF000000"/>
      <name val="Lucida Sans"/>
      <family val="2"/>
    </font>
    <font>
      <sz val="7"/>
      <color theme="1"/>
      <name val="Lucida Sans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DDDDDD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7" fontId="1" fillId="0" borderId="13" xfId="0" applyNumberFormat="1" applyFont="1" applyBorder="1" applyAlignment="1">
      <alignment horizontal="center"/>
    </xf>
    <xf numFmtId="39" fontId="1" fillId="0" borderId="13" xfId="0" applyNumberFormat="1" applyFont="1" applyBorder="1" applyAlignment="1">
      <alignment horizontal="center"/>
    </xf>
    <xf numFmtId="37" fontId="1" fillId="3" borderId="14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39" fontId="1" fillId="3" borderId="14" xfId="0" applyNumberFormat="1" applyFont="1" applyFill="1" applyBorder="1" applyAlignment="1">
      <alignment horizontal="center"/>
    </xf>
    <xf numFmtId="39" fontId="5" fillId="0" borderId="13" xfId="0" applyNumberFormat="1" applyFont="1" applyBorder="1" applyAlignment="1">
      <alignment horizontal="center"/>
    </xf>
    <xf numFmtId="37" fontId="1" fillId="3" borderId="14" xfId="0" applyNumberFormat="1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37" fontId="1" fillId="0" borderId="1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37" fontId="1" fillId="0" borderId="16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39" fontId="1" fillId="0" borderId="16" xfId="0" applyNumberFormat="1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37" fontId="5" fillId="0" borderId="0" xfId="0" applyNumberFormat="1" applyFont="1"/>
    <xf numFmtId="0" fontId="1" fillId="0" borderId="4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28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3" fillId="0" borderId="14" xfId="0" applyFont="1" applyBorder="1"/>
    <xf numFmtId="0" fontId="13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6" fillId="0" borderId="14" xfId="0" applyFont="1" applyBorder="1" applyAlignment="1">
      <alignment horizontal="center" vertical="center"/>
    </xf>
    <xf numFmtId="37" fontId="17" fillId="0" borderId="14" xfId="0" applyNumberFormat="1" applyFont="1" applyBorder="1"/>
    <xf numFmtId="37" fontId="17" fillId="0" borderId="5" xfId="0" applyNumberFormat="1" applyFont="1" applyBorder="1"/>
    <xf numFmtId="37" fontId="17" fillId="0" borderId="0" xfId="0" applyNumberFormat="1" applyFont="1"/>
    <xf numFmtId="0" fontId="16" fillId="3" borderId="14" xfId="0" applyFont="1" applyFill="1" applyBorder="1" applyAlignment="1">
      <alignment horizontal="center" vertical="center"/>
    </xf>
    <xf numFmtId="37" fontId="17" fillId="3" borderId="14" xfId="0" applyNumberFormat="1" applyFont="1" applyFill="1" applyBorder="1"/>
    <xf numFmtId="37" fontId="17" fillId="3" borderId="5" xfId="0" applyNumberFormat="1" applyFont="1" applyFill="1" applyBorder="1"/>
    <xf numFmtId="37" fontId="17" fillId="3" borderId="29" xfId="0" applyNumberFormat="1" applyFont="1" applyFill="1" applyBorder="1"/>
    <xf numFmtId="0" fontId="16" fillId="4" borderId="14" xfId="0" applyFont="1" applyFill="1" applyBorder="1" applyAlignment="1">
      <alignment horizontal="center" vertical="center"/>
    </xf>
    <xf numFmtId="37" fontId="17" fillId="4" borderId="14" xfId="0" applyNumberFormat="1" applyFont="1" applyFill="1" applyBorder="1"/>
    <xf numFmtId="37" fontId="17" fillId="4" borderId="5" xfId="0" applyNumberFormat="1" applyFont="1" applyFill="1" applyBorder="1"/>
    <xf numFmtId="37" fontId="17" fillId="4" borderId="29" xfId="0" applyNumberFormat="1" applyFont="1" applyFill="1" applyBorder="1"/>
    <xf numFmtId="0" fontId="16" fillId="3" borderId="32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3" fillId="0" borderId="12" xfId="0" applyFont="1" applyBorder="1"/>
    <xf numFmtId="0" fontId="13" fillId="0" borderId="1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37" fontId="17" fillId="0" borderId="33" xfId="0" applyNumberFormat="1" applyFont="1" applyBorder="1"/>
    <xf numFmtId="0" fontId="16" fillId="3" borderId="33" xfId="0" applyFont="1" applyFill="1" applyBorder="1" applyAlignment="1">
      <alignment horizontal="center" vertical="center"/>
    </xf>
    <xf numFmtId="37" fontId="17" fillId="3" borderId="33" xfId="0" applyNumberFormat="1" applyFont="1" applyFill="1" applyBorder="1"/>
    <xf numFmtId="37" fontId="17" fillId="0" borderId="34" xfId="0" applyNumberFormat="1" applyFont="1" applyBorder="1"/>
    <xf numFmtId="0" fontId="16" fillId="0" borderId="34" xfId="0" applyFont="1" applyBorder="1" applyAlignment="1">
      <alignment horizontal="center" vertical="center"/>
    </xf>
    <xf numFmtId="0" fontId="1" fillId="0" borderId="29" xfId="0" applyFont="1" applyBorder="1"/>
    <xf numFmtId="0" fontId="20" fillId="0" borderId="14" xfId="0" applyFont="1" applyBorder="1" applyAlignment="1">
      <alignment horizontal="center" vertical="center"/>
    </xf>
    <xf numFmtId="37" fontId="12" fillId="0" borderId="14" xfId="0" applyNumberFormat="1" applyFont="1" applyBorder="1"/>
    <xf numFmtId="37" fontId="12" fillId="0" borderId="5" xfId="0" applyNumberFormat="1" applyFont="1" applyBorder="1"/>
    <xf numFmtId="37" fontId="12" fillId="0" borderId="0" xfId="0" applyNumberFormat="1" applyFont="1"/>
    <xf numFmtId="0" fontId="20" fillId="3" borderId="14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left"/>
    </xf>
    <xf numFmtId="37" fontId="12" fillId="3" borderId="14" xfId="0" applyNumberFormat="1" applyFont="1" applyFill="1" applyBorder="1"/>
    <xf numFmtId="37" fontId="12" fillId="3" borderId="5" xfId="0" applyNumberFormat="1" applyFont="1" applyFill="1" applyBorder="1"/>
    <xf numFmtId="37" fontId="12" fillId="3" borderId="29" xfId="0" applyNumberFormat="1" applyFont="1" applyFill="1" applyBorder="1"/>
    <xf numFmtId="37" fontId="12" fillId="3" borderId="12" xfId="0" applyNumberFormat="1" applyFont="1" applyFill="1" applyBorder="1"/>
    <xf numFmtId="37" fontId="12" fillId="3" borderId="27" xfId="0" applyNumberFormat="1" applyFont="1" applyFill="1" applyBorder="1"/>
    <xf numFmtId="37" fontId="12" fillId="3" borderId="26" xfId="0" applyNumberFormat="1" applyFont="1" applyFill="1" applyBorder="1"/>
    <xf numFmtId="37" fontId="12" fillId="3" borderId="18" xfId="0" applyNumberFormat="1" applyFont="1" applyFill="1" applyBorder="1"/>
    <xf numFmtId="37" fontId="12" fillId="3" borderId="24" xfId="0" applyNumberFormat="1" applyFont="1" applyFill="1" applyBorder="1"/>
    <xf numFmtId="37" fontId="12" fillId="3" borderId="31" xfId="0" applyNumberFormat="1" applyFont="1" applyFill="1" applyBorder="1"/>
    <xf numFmtId="37" fontId="12" fillId="0" borderId="18" xfId="0" applyNumberFormat="1" applyFont="1" applyBorder="1"/>
    <xf numFmtId="37" fontId="12" fillId="0" borderId="24" xfId="0" applyNumberFormat="1" applyFont="1" applyBorder="1"/>
    <xf numFmtId="37" fontId="12" fillId="0" borderId="31" xfId="0" applyNumberFormat="1" applyFont="1" applyBorder="1"/>
    <xf numFmtId="0" fontId="20" fillId="0" borderId="18" xfId="0" applyFont="1" applyBorder="1" applyAlignment="1">
      <alignment horizontal="center" vertical="center"/>
    </xf>
    <xf numFmtId="37" fontId="21" fillId="3" borderId="32" xfId="0" applyNumberFormat="1" applyFont="1" applyFill="1" applyBorder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37" fontId="18" fillId="0" borderId="0" xfId="0" applyNumberFormat="1" applyFont="1"/>
    <xf numFmtId="0" fontId="23" fillId="0" borderId="12" xfId="0" applyFont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2" fillId="3" borderId="29" xfId="0" applyFont="1" applyFill="1" applyBorder="1" applyAlignment="1">
      <alignment horizontal="left"/>
    </xf>
    <xf numFmtId="0" fontId="12" fillId="3" borderId="28" xfId="0" applyFont="1" applyFill="1" applyBorder="1"/>
    <xf numFmtId="0" fontId="12" fillId="3" borderId="5" xfId="0" applyFont="1" applyFill="1" applyBorder="1"/>
    <xf numFmtId="37" fontId="24" fillId="3" borderId="28" xfId="0" applyNumberFormat="1" applyFont="1" applyFill="1" applyBorder="1"/>
    <xf numFmtId="37" fontId="24" fillId="3" borderId="29" xfId="0" applyNumberFormat="1" applyFont="1" applyFill="1" applyBorder="1"/>
    <xf numFmtId="37" fontId="24" fillId="3" borderId="5" xfId="0" applyNumberFormat="1" applyFont="1" applyFill="1" applyBorder="1"/>
    <xf numFmtId="0" fontId="12" fillId="0" borderId="26" xfId="0" applyFont="1" applyBorder="1" applyAlignment="1">
      <alignment horizontal="left"/>
    </xf>
    <xf numFmtId="0" fontId="23" fillId="3" borderId="12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7" fillId="0" borderId="5" xfId="0" applyFont="1" applyBorder="1"/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27" xfId="0" applyFont="1" applyBorder="1"/>
    <xf numFmtId="0" fontId="17" fillId="0" borderId="31" xfId="0" applyFont="1" applyBorder="1" applyAlignment="1">
      <alignment horizontal="left"/>
    </xf>
    <xf numFmtId="0" fontId="7" fillId="0" borderId="34" xfId="0" applyFont="1" applyBorder="1"/>
    <xf numFmtId="0" fontId="0" fillId="0" borderId="34" xfId="0" applyBorder="1"/>
    <xf numFmtId="0" fontId="17" fillId="3" borderId="29" xfId="0" applyFont="1" applyFill="1" applyBorder="1" applyAlignment="1">
      <alignment horizontal="left"/>
    </xf>
    <xf numFmtId="0" fontId="7" fillId="0" borderId="29" xfId="0" applyFont="1" applyBorder="1"/>
    <xf numFmtId="0" fontId="7" fillId="0" borderId="33" xfId="0" applyFont="1" applyBorder="1"/>
    <xf numFmtId="0" fontId="17" fillId="0" borderId="29" xfId="0" applyFont="1" applyBorder="1" applyAlignment="1">
      <alignment horizontal="left"/>
    </xf>
    <xf numFmtId="0" fontId="0" fillId="0" borderId="29" xfId="0" applyBorder="1"/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 wrapText="1"/>
    </xf>
    <xf numFmtId="0" fontId="7" fillId="0" borderId="31" xfId="0" applyFont="1" applyBorder="1"/>
    <xf numFmtId="0" fontId="13" fillId="0" borderId="25" xfId="0" applyFont="1" applyBorder="1" applyAlignment="1">
      <alignment horizontal="center" wrapText="1"/>
    </xf>
    <xf numFmtId="0" fontId="17" fillId="3" borderId="28" xfId="0" applyFont="1" applyFill="1" applyBorder="1" applyAlignment="1">
      <alignment horizontal="left" wrapText="1"/>
    </xf>
    <xf numFmtId="0" fontId="17" fillId="0" borderId="28" xfId="0" applyFont="1" applyBorder="1" applyAlignment="1">
      <alignment horizontal="left"/>
    </xf>
    <xf numFmtId="0" fontId="17" fillId="3" borderId="28" xfId="0" applyFont="1" applyFill="1" applyBorder="1" applyAlignment="1">
      <alignment horizontal="left"/>
    </xf>
    <xf numFmtId="0" fontId="13" fillId="0" borderId="28" xfId="0" applyFont="1" applyBorder="1" applyAlignment="1">
      <alignment horizontal="center" wrapText="1"/>
    </xf>
    <xf numFmtId="0" fontId="17" fillId="0" borderId="5" xfId="0" applyFont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7" fillId="3" borderId="5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7" fillId="6" borderId="29" xfId="0" applyFont="1" applyFill="1" applyBorder="1"/>
    <xf numFmtId="0" fontId="7" fillId="6" borderId="5" xfId="0" applyFont="1" applyFill="1" applyBorder="1"/>
    <xf numFmtId="37" fontId="17" fillId="5" borderId="14" xfId="0" applyNumberFormat="1" applyFont="1" applyFill="1" applyBorder="1"/>
    <xf numFmtId="0" fontId="13" fillId="0" borderId="27" xfId="0" applyFont="1" applyBorder="1"/>
    <xf numFmtId="0" fontId="13" fillId="0" borderId="5" xfId="0" applyFont="1" applyBorder="1"/>
    <xf numFmtId="0" fontId="13" fillId="0" borderId="5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3" fillId="0" borderId="37" xfId="0" applyFont="1" applyBorder="1"/>
    <xf numFmtId="0" fontId="13" fillId="0" borderId="41" xfId="0" applyFont="1" applyBorder="1" applyAlignment="1">
      <alignment horizontal="center"/>
    </xf>
    <xf numFmtId="0" fontId="13" fillId="0" borderId="42" xfId="0" applyFont="1" applyBorder="1"/>
    <xf numFmtId="0" fontId="13" fillId="0" borderId="42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7" fillId="0" borderId="44" xfId="0" applyFont="1" applyBorder="1"/>
    <xf numFmtId="0" fontId="0" fillId="0" borderId="33" xfId="0" applyBorder="1"/>
    <xf numFmtId="0" fontId="7" fillId="6" borderId="33" xfId="0" applyFont="1" applyFill="1" applyBorder="1"/>
    <xf numFmtId="0" fontId="26" fillId="0" borderId="5" xfId="0" applyFont="1" applyBorder="1" applyAlignment="1">
      <alignment horizontal="center"/>
    </xf>
    <xf numFmtId="0" fontId="27" fillId="3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37" fontId="21" fillId="7" borderId="32" xfId="0" applyNumberFormat="1" applyFont="1" applyFill="1" applyBorder="1"/>
    <xf numFmtId="37" fontId="12" fillId="3" borderId="14" xfId="0" applyNumberFormat="1" applyFont="1" applyFill="1" applyBorder="1" applyAlignment="1">
      <alignment horizontal="center"/>
    </xf>
    <xf numFmtId="37" fontId="12" fillId="3" borderId="5" xfId="0" applyNumberFormat="1" applyFont="1" applyFill="1" applyBorder="1" applyAlignment="1">
      <alignment horizontal="center"/>
    </xf>
    <xf numFmtId="37" fontId="12" fillId="3" borderId="29" xfId="0" applyNumberFormat="1" applyFont="1" applyFill="1" applyBorder="1" applyAlignment="1">
      <alignment horizontal="center"/>
    </xf>
    <xf numFmtId="0" fontId="12" fillId="0" borderId="29" xfId="0" applyFont="1" applyBorder="1" applyAlignment="1">
      <alignment horizontal="left"/>
    </xf>
    <xf numFmtId="0" fontId="7" fillId="0" borderId="47" xfId="0" applyFont="1" applyBorder="1"/>
    <xf numFmtId="0" fontId="17" fillId="5" borderId="29" xfId="0" applyFont="1" applyFill="1" applyBorder="1" applyAlignment="1">
      <alignment horizontal="left"/>
    </xf>
    <xf numFmtId="37" fontId="17" fillId="0" borderId="29" xfId="0" applyNumberFormat="1" applyFont="1" applyBorder="1"/>
    <xf numFmtId="0" fontId="13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37" fontId="17" fillId="0" borderId="49" xfId="0" applyNumberFormat="1" applyFont="1" applyBorder="1"/>
    <xf numFmtId="37" fontId="17" fillId="3" borderId="50" xfId="0" applyNumberFormat="1" applyFont="1" applyFill="1" applyBorder="1"/>
    <xf numFmtId="0" fontId="17" fillId="3" borderId="52" xfId="0" applyFont="1" applyFill="1" applyBorder="1" applyAlignment="1">
      <alignment horizontal="left"/>
    </xf>
    <xf numFmtId="37" fontId="17" fillId="5" borderId="46" xfId="0" applyNumberFormat="1" applyFont="1" applyFill="1" applyBorder="1"/>
    <xf numFmtId="37" fontId="17" fillId="0" borderId="46" xfId="0" applyNumberFormat="1" applyFont="1" applyBorder="1"/>
    <xf numFmtId="37" fontId="17" fillId="3" borderId="46" xfId="0" applyNumberFormat="1" applyFont="1" applyFill="1" applyBorder="1"/>
    <xf numFmtId="37" fontId="17" fillId="4" borderId="46" xfId="0" applyNumberFormat="1" applyFont="1" applyFill="1" applyBorder="1"/>
    <xf numFmtId="37" fontId="18" fillId="3" borderId="54" xfId="0" applyNumberFormat="1" applyFont="1" applyFill="1" applyBorder="1"/>
    <xf numFmtId="0" fontId="13" fillId="0" borderId="29" xfId="0" applyFont="1" applyBorder="1" applyAlignment="1">
      <alignment horizontal="center" wrapText="1"/>
    </xf>
    <xf numFmtId="0" fontId="13" fillId="0" borderId="56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16" fillId="3" borderId="28" xfId="0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wrapText="1"/>
    </xf>
    <xf numFmtId="0" fontId="14" fillId="0" borderId="57" xfId="0" applyFont="1" applyBorder="1" applyAlignment="1">
      <alignment horizontal="center" wrapText="1"/>
    </xf>
    <xf numFmtId="0" fontId="13" fillId="0" borderId="57" xfId="0" applyFont="1" applyBorder="1" applyAlignment="1">
      <alignment horizontal="center" vertical="center" wrapText="1"/>
    </xf>
    <xf numFmtId="37" fontId="17" fillId="0" borderId="57" xfId="0" applyNumberFormat="1" applyFont="1" applyBorder="1"/>
    <xf numFmtId="37" fontId="17" fillId="3" borderId="57" xfId="0" applyNumberFormat="1" applyFont="1" applyFill="1" applyBorder="1"/>
    <xf numFmtId="37" fontId="17" fillId="3" borderId="58" xfId="0" applyNumberFormat="1" applyFont="1" applyFill="1" applyBorder="1"/>
    <xf numFmtId="37" fontId="17" fillId="4" borderId="57" xfId="0" applyNumberFormat="1" applyFont="1" applyFill="1" applyBorder="1"/>
    <xf numFmtId="0" fontId="16" fillId="5" borderId="14" xfId="0" applyFont="1" applyFill="1" applyBorder="1" applyAlignment="1">
      <alignment horizontal="center" vertical="center"/>
    </xf>
    <xf numFmtId="37" fontId="17" fillId="5" borderId="5" xfId="0" applyNumberFormat="1" applyFont="1" applyFill="1" applyBorder="1"/>
    <xf numFmtId="0" fontId="27" fillId="5" borderId="14" xfId="0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37" fontId="18" fillId="0" borderId="53" xfId="0" applyNumberFormat="1" applyFont="1" applyBorder="1"/>
    <xf numFmtId="0" fontId="13" fillId="0" borderId="3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7" fillId="0" borderId="10" xfId="0" applyFont="1" applyBorder="1"/>
    <xf numFmtId="0" fontId="7" fillId="0" borderId="11" xfId="0" applyFont="1" applyBorder="1"/>
    <xf numFmtId="0" fontId="9" fillId="0" borderId="4" xfId="0" applyFont="1" applyBorder="1" applyAlignment="1">
      <alignment horizontal="center" wrapText="1"/>
    </xf>
    <xf numFmtId="0" fontId="0" fillId="0" borderId="0" xfId="0"/>
    <xf numFmtId="0" fontId="7" fillId="0" borderId="5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37" fontId="1" fillId="0" borderId="4" xfId="0" applyNumberFormat="1" applyFont="1" applyBorder="1"/>
    <xf numFmtId="0" fontId="1" fillId="3" borderId="1" xfId="0" applyFont="1" applyFill="1" applyBorder="1" applyAlignment="1">
      <alignment horizontal="left"/>
    </xf>
    <xf numFmtId="0" fontId="7" fillId="0" borderId="15" xfId="0" applyFont="1" applyBorder="1"/>
    <xf numFmtId="0" fontId="1" fillId="3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37" fontId="1" fillId="3" borderId="1" xfId="0" applyNumberFormat="1" applyFont="1" applyFill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7" fontId="1" fillId="0" borderId="6" xfId="0" applyNumberFormat="1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7" fillId="0" borderId="20" xfId="0" applyFont="1" applyBorder="1"/>
    <xf numFmtId="0" fontId="7" fillId="0" borderId="21" xfId="0" applyFont="1" applyBorder="1"/>
    <xf numFmtId="37" fontId="5" fillId="0" borderId="19" xfId="0" applyNumberFormat="1" applyFont="1" applyBorder="1"/>
    <xf numFmtId="0" fontId="5" fillId="3" borderId="19" xfId="0" applyFont="1" applyFill="1" applyBorder="1" applyAlignment="1">
      <alignment horizontal="left"/>
    </xf>
    <xf numFmtId="37" fontId="5" fillId="3" borderId="22" xfId="0" applyNumberFormat="1" applyFont="1" applyFill="1" applyBorder="1"/>
    <xf numFmtId="0" fontId="7" fillId="0" borderId="23" xfId="0" applyFont="1" applyBorder="1"/>
    <xf numFmtId="0" fontId="7" fillId="0" borderId="24" xfId="0" applyFont="1" applyBorder="1"/>
    <xf numFmtId="0" fontId="1" fillId="0" borderId="6" xfId="0" applyFont="1" applyBorder="1" applyAlignment="1">
      <alignment horizontal="left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9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3" borderId="31" xfId="0" applyFont="1" applyFill="1" applyBorder="1" applyAlignment="1">
      <alignment wrapText="1"/>
    </xf>
    <xf numFmtId="0" fontId="5" fillId="3" borderId="22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7" fillId="0" borderId="30" xfId="0" applyFont="1" applyBorder="1"/>
    <xf numFmtId="0" fontId="7" fillId="0" borderId="31" xfId="0" applyFont="1" applyBorder="1"/>
    <xf numFmtId="0" fontId="11" fillId="0" borderId="27" xfId="0" applyFont="1" applyBorder="1" applyAlignment="1">
      <alignment horizontal="left" vertical="center"/>
    </xf>
    <xf numFmtId="0" fontId="28" fillId="0" borderId="31" xfId="0" applyFont="1" applyBorder="1"/>
    <xf numFmtId="0" fontId="28" fillId="0" borderId="24" xfId="0" applyFont="1" applyBorder="1"/>
    <xf numFmtId="0" fontId="3" fillId="2" borderId="28" xfId="0" applyFont="1" applyFill="1" applyBorder="1" applyAlignment="1">
      <alignment horizontal="center"/>
    </xf>
    <xf numFmtId="0" fontId="7" fillId="0" borderId="29" xfId="0" applyFont="1" applyBorder="1"/>
    <xf numFmtId="0" fontId="3" fillId="2" borderId="29" xfId="0" applyFont="1" applyFill="1" applyBorder="1" applyAlignment="1">
      <alignment horizontal="center"/>
    </xf>
    <xf numFmtId="0" fontId="2" fillId="0" borderId="29" xfId="0" applyFont="1" applyBorder="1" applyAlignment="1">
      <alignment horizontal="center" vertical="top"/>
    </xf>
    <xf numFmtId="0" fontId="34" fillId="0" borderId="0" xfId="0" applyFont="1" applyAlignment="1">
      <alignment horizontal="center"/>
    </xf>
    <xf numFmtId="0" fontId="17" fillId="0" borderId="28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3" fillId="0" borderId="2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3" borderId="45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left"/>
    </xf>
    <xf numFmtId="0" fontId="17" fillId="5" borderId="28" xfId="0" applyFont="1" applyFill="1" applyBorder="1" applyAlignment="1">
      <alignment horizontal="left"/>
    </xf>
    <xf numFmtId="0" fontId="17" fillId="5" borderId="5" xfId="0" applyFont="1" applyFill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29" xfId="0" applyBorder="1"/>
    <xf numFmtId="0" fontId="13" fillId="0" borderId="38" xfId="0" applyFont="1" applyBorder="1" applyAlignment="1">
      <alignment horizontal="center"/>
    </xf>
    <xf numFmtId="0" fontId="7" fillId="0" borderId="39" xfId="0" applyFont="1" applyBorder="1"/>
    <xf numFmtId="0" fontId="17" fillId="0" borderId="44" xfId="0" applyFont="1" applyBorder="1" applyAlignment="1">
      <alignment horizontal="left"/>
    </xf>
    <xf numFmtId="0" fontId="0" fillId="0" borderId="44" xfId="0" applyBorder="1"/>
    <xf numFmtId="0" fontId="7" fillId="0" borderId="44" xfId="0" applyFont="1" applyBorder="1"/>
    <xf numFmtId="0" fontId="17" fillId="0" borderId="31" xfId="0" applyFont="1" applyBorder="1" applyAlignment="1">
      <alignment horizontal="left"/>
    </xf>
    <xf numFmtId="0" fontId="17" fillId="3" borderId="29" xfId="0" applyFont="1" applyFill="1" applyBorder="1" applyAlignment="1">
      <alignment horizontal="left"/>
    </xf>
    <xf numFmtId="0" fontId="17" fillId="5" borderId="29" xfId="0" applyFont="1" applyFill="1" applyBorder="1" applyAlignment="1">
      <alignment horizontal="left"/>
    </xf>
    <xf numFmtId="0" fontId="7" fillId="6" borderId="29" xfId="0" applyFont="1" applyFill="1" applyBorder="1"/>
    <xf numFmtId="0" fontId="3" fillId="2" borderId="43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8" fillId="0" borderId="30" xfId="0" applyFont="1" applyBorder="1" applyAlignment="1">
      <alignment horizontal="left" wrapText="1"/>
    </xf>
    <xf numFmtId="0" fontId="18" fillId="3" borderId="19" xfId="0" applyFont="1" applyFill="1" applyBorder="1" applyAlignment="1">
      <alignment horizontal="left"/>
    </xf>
    <xf numFmtId="0" fontId="17" fillId="3" borderId="28" xfId="0" applyFont="1" applyFill="1" applyBorder="1" applyAlignment="1">
      <alignment horizontal="left" wrapText="1"/>
    </xf>
    <xf numFmtId="0" fontId="17" fillId="0" borderId="28" xfId="0" applyFont="1" applyBorder="1" applyAlignment="1">
      <alignment horizontal="left"/>
    </xf>
    <xf numFmtId="0" fontId="17" fillId="3" borderId="28" xfId="0" applyFont="1" applyFill="1" applyBorder="1" applyAlignment="1">
      <alignment horizontal="left"/>
    </xf>
    <xf numFmtId="0" fontId="17" fillId="4" borderId="28" xfId="0" applyFont="1" applyFill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left" wrapText="1"/>
    </xf>
    <xf numFmtId="0" fontId="17" fillId="3" borderId="5" xfId="0" applyFont="1" applyFill="1" applyBorder="1" applyAlignment="1">
      <alignment horizontal="left"/>
    </xf>
    <xf numFmtId="0" fontId="17" fillId="0" borderId="29" xfId="0" applyFont="1" applyBorder="1" applyAlignment="1">
      <alignment horizontal="left" wrapText="1"/>
    </xf>
    <xf numFmtId="0" fontId="17" fillId="3" borderId="29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13" fillId="0" borderId="25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left"/>
    </xf>
    <xf numFmtId="0" fontId="29" fillId="0" borderId="26" xfId="0" applyFont="1" applyBorder="1"/>
    <xf numFmtId="0" fontId="29" fillId="0" borderId="27" xfId="0" applyFont="1" applyBorder="1"/>
    <xf numFmtId="0" fontId="28" fillId="0" borderId="29" xfId="0" applyFont="1" applyBorder="1"/>
    <xf numFmtId="0" fontId="21" fillId="0" borderId="19" xfId="0" applyFont="1" applyBorder="1" applyAlignment="1">
      <alignment horizontal="left"/>
    </xf>
    <xf numFmtId="37" fontId="21" fillId="7" borderId="19" xfId="0" applyNumberFormat="1" applyFont="1" applyFill="1" applyBorder="1" applyAlignment="1">
      <alignment horizontal="center"/>
    </xf>
    <xf numFmtId="0" fontId="7" fillId="8" borderId="20" xfId="0" applyFont="1" applyFill="1" applyBorder="1"/>
    <xf numFmtId="0" fontId="7" fillId="8" borderId="21" xfId="0" applyFont="1" applyFill="1" applyBorder="1"/>
    <xf numFmtId="0" fontId="12" fillId="3" borderId="30" xfId="0" applyFont="1" applyFill="1" applyBorder="1" applyAlignment="1">
      <alignment horizontal="left"/>
    </xf>
    <xf numFmtId="37" fontId="12" fillId="3" borderId="30" xfId="0" applyNumberFormat="1" applyFont="1" applyFill="1" applyBorder="1"/>
    <xf numFmtId="0" fontId="12" fillId="0" borderId="28" xfId="0" applyFont="1" applyBorder="1" applyAlignment="1">
      <alignment horizontal="left" wrapText="1"/>
    </xf>
    <xf numFmtId="37" fontId="12" fillId="0" borderId="28" xfId="0" applyNumberFormat="1" applyFont="1" applyBorder="1"/>
    <xf numFmtId="0" fontId="12" fillId="3" borderId="25" xfId="0" applyFont="1" applyFill="1" applyBorder="1" applyAlignment="1">
      <alignment horizontal="left"/>
    </xf>
    <xf numFmtId="37" fontId="12" fillId="3" borderId="25" xfId="0" applyNumberFormat="1" applyFont="1" applyFill="1" applyBorder="1"/>
    <xf numFmtId="0" fontId="12" fillId="0" borderId="30" xfId="0" applyFont="1" applyBorder="1" applyAlignment="1">
      <alignment horizontal="left" wrapText="1"/>
    </xf>
    <xf numFmtId="37" fontId="12" fillId="0" borderId="30" xfId="0" applyNumberFormat="1" applyFont="1" applyBorder="1"/>
    <xf numFmtId="0" fontId="12" fillId="3" borderId="28" xfId="0" applyFont="1" applyFill="1" applyBorder="1" applyAlignment="1">
      <alignment horizontal="left"/>
    </xf>
    <xf numFmtId="37" fontId="12" fillId="3" borderId="28" xfId="0" applyNumberFormat="1" applyFont="1" applyFill="1" applyBorder="1"/>
    <xf numFmtId="0" fontId="12" fillId="0" borderId="25" xfId="0" applyFont="1" applyBorder="1" applyAlignment="1">
      <alignment horizontal="left" wrapText="1"/>
    </xf>
    <xf numFmtId="0" fontId="12" fillId="3" borderId="25" xfId="0" applyFont="1" applyFill="1" applyBorder="1" applyAlignment="1">
      <alignment horizontal="left" wrapText="1"/>
    </xf>
    <xf numFmtId="0" fontId="21" fillId="6" borderId="19" xfId="0" applyFont="1" applyFill="1" applyBorder="1" applyAlignment="1">
      <alignment horizontal="left"/>
    </xf>
    <xf numFmtId="0" fontId="7" fillId="6" borderId="20" xfId="0" applyFont="1" applyFill="1" applyBorder="1"/>
    <xf numFmtId="37" fontId="21" fillId="3" borderId="19" xfId="0" applyNumberFormat="1" applyFont="1" applyFill="1" applyBorder="1" applyAlignment="1">
      <alignment horizontal="center"/>
    </xf>
    <xf numFmtId="0" fontId="7" fillId="6" borderId="21" xfId="0" applyFont="1" applyFill="1" applyBorder="1"/>
    <xf numFmtId="37" fontId="12" fillId="3" borderId="28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wrapText="1"/>
    </xf>
    <xf numFmtId="0" fontId="1" fillId="0" borderId="30" xfId="0" applyFont="1" applyBorder="1" applyAlignment="1">
      <alignment horizontal="left"/>
    </xf>
    <xf numFmtId="0" fontId="8" fillId="0" borderId="25" xfId="0" applyFont="1" applyBorder="1" applyAlignment="1">
      <alignment horizontal="left" vertical="center"/>
    </xf>
    <xf numFmtId="0" fontId="21" fillId="0" borderId="28" xfId="0" applyFont="1" applyBorder="1"/>
    <xf numFmtId="0" fontId="12" fillId="0" borderId="25" xfId="0" applyFont="1" applyBorder="1" applyAlignment="1">
      <alignment horizontal="left"/>
    </xf>
    <xf numFmtId="0" fontId="12" fillId="0" borderId="25" xfId="0" applyFont="1" applyBorder="1"/>
    <xf numFmtId="37" fontId="12" fillId="0" borderId="25" xfId="0" applyNumberFormat="1" applyFont="1" applyBorder="1"/>
    <xf numFmtId="0" fontId="12" fillId="3" borderId="28" xfId="0" applyFont="1" applyFill="1" applyBorder="1"/>
    <xf numFmtId="37" fontId="24" fillId="3" borderId="28" xfId="0" applyNumberFormat="1" applyFont="1" applyFill="1" applyBorder="1"/>
    <xf numFmtId="0" fontId="12" fillId="3" borderId="30" xfId="0" applyFont="1" applyFill="1" applyBorder="1" applyAlignment="1">
      <alignment horizontal="left" wrapText="1"/>
    </xf>
    <xf numFmtId="0" fontId="12" fillId="3" borderId="30" xfId="0" applyFont="1" applyFill="1" applyBorder="1"/>
    <xf numFmtId="37" fontId="21" fillId="0" borderId="28" xfId="0" applyNumberFormat="1" applyFont="1" applyBorder="1"/>
    <xf numFmtId="0" fontId="12" fillId="3" borderId="28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3" borderId="25" xfId="0" applyFont="1" applyFill="1" applyBorder="1"/>
    <xf numFmtId="0" fontId="12" fillId="3" borderId="30" xfId="0" applyFont="1" applyFill="1" applyBorder="1" applyAlignment="1">
      <alignment horizontal="center"/>
    </xf>
    <xf numFmtId="37" fontId="12" fillId="0" borderId="19" xfId="0" applyNumberFormat="1" applyFont="1" applyBorder="1"/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7" fillId="3" borderId="61" xfId="0" applyFont="1" applyFill="1" applyBorder="1" applyAlignment="1">
      <alignment horizontal="left"/>
    </xf>
    <xf numFmtId="0" fontId="17" fillId="3" borderId="44" xfId="0" applyFont="1" applyFill="1" applyBorder="1" applyAlignment="1">
      <alignment horizontal="left"/>
    </xf>
    <xf numFmtId="0" fontId="13" fillId="0" borderId="62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30" fillId="0" borderId="46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37" fontId="17" fillId="0" borderId="12" xfId="0" applyNumberFormat="1" applyFont="1" applyBorder="1"/>
    <xf numFmtId="37" fontId="17" fillId="3" borderId="51" xfId="0" applyNumberFormat="1" applyFont="1" applyFill="1" applyBorder="1"/>
    <xf numFmtId="37" fontId="18" fillId="0" borderId="18" xfId="0" applyNumberFormat="1" applyFont="1" applyBorder="1" applyAlignment="1">
      <alignment horizontal="center"/>
    </xf>
    <xf numFmtId="37" fontId="18" fillId="3" borderId="63" xfId="0" applyNumberFormat="1" applyFont="1" applyFill="1" applyBorder="1"/>
    <xf numFmtId="37" fontId="18" fillId="0" borderId="50" xfId="0" applyNumberFormat="1" applyFont="1" applyBorder="1"/>
    <xf numFmtId="0" fontId="17" fillId="3" borderId="61" xfId="0" applyFont="1" applyFill="1" applyBorder="1" applyAlignment="1">
      <alignment horizontal="left" wrapText="1"/>
    </xf>
    <xf numFmtId="0" fontId="7" fillId="6" borderId="52" xfId="0" applyFont="1" applyFill="1" applyBorder="1"/>
    <xf numFmtId="37" fontId="17" fillId="3" borderId="59" xfId="0" applyNumberFormat="1" applyFont="1" applyFill="1" applyBorder="1"/>
    <xf numFmtId="0" fontId="13" fillId="0" borderId="64" xfId="0" applyFont="1" applyBorder="1" applyAlignment="1">
      <alignment horizontal="center" vertical="center"/>
    </xf>
    <xf numFmtId="37" fontId="17" fillId="0" borderId="27" xfId="0" applyNumberFormat="1" applyFont="1" applyBorder="1"/>
    <xf numFmtId="37" fontId="17" fillId="3" borderId="52" xfId="0" applyNumberFormat="1" applyFont="1" applyFill="1" applyBorder="1"/>
    <xf numFmtId="37" fontId="18" fillId="0" borderId="65" xfId="0" applyNumberFormat="1" applyFont="1" applyBorder="1" applyAlignment="1">
      <alignment horizontal="center"/>
    </xf>
    <xf numFmtId="37" fontId="17" fillId="0" borderId="48" xfId="0" applyNumberFormat="1" applyFont="1" applyBorder="1"/>
    <xf numFmtId="37" fontId="17" fillId="3" borderId="49" xfId="0" applyNumberFormat="1" applyFont="1" applyFill="1" applyBorder="1"/>
    <xf numFmtId="37" fontId="17" fillId="3" borderId="66" xfId="0" applyNumberFormat="1" applyFont="1" applyFill="1" applyBorder="1"/>
    <xf numFmtId="37" fontId="18" fillId="0" borderId="64" xfId="0" applyNumberFormat="1" applyFont="1" applyBorder="1"/>
    <xf numFmtId="37" fontId="17" fillId="5" borderId="48" xfId="0" applyNumberFormat="1" applyFont="1" applyFill="1" applyBorder="1"/>
    <xf numFmtId="37" fontId="17" fillId="4" borderId="49" xfId="0" applyNumberFormat="1" applyFont="1" applyFill="1" applyBorder="1"/>
    <xf numFmtId="37" fontId="18" fillId="0" borderId="49" xfId="0" applyNumberFormat="1" applyFont="1" applyBorder="1"/>
    <xf numFmtId="37" fontId="18" fillId="3" borderId="67" xfId="0" applyNumberFormat="1" applyFont="1" applyFill="1" applyBorder="1"/>
    <xf numFmtId="0" fontId="25" fillId="0" borderId="37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7" fillId="0" borderId="37" xfId="0" applyFont="1" applyBorder="1" applyAlignment="1">
      <alignment horizontal="left"/>
    </xf>
    <xf numFmtId="0" fontId="17" fillId="0" borderId="40" xfId="0" applyFont="1" applyBorder="1" applyAlignment="1">
      <alignment horizontal="left"/>
    </xf>
    <xf numFmtId="0" fontId="17" fillId="0" borderId="68" xfId="0" applyFont="1" applyBorder="1" applyAlignment="1">
      <alignment horizontal="left"/>
    </xf>
    <xf numFmtId="0" fontId="17" fillId="3" borderId="42" xfId="0" applyFont="1" applyFill="1" applyBorder="1" applyAlignment="1">
      <alignment horizontal="left"/>
    </xf>
    <xf numFmtId="0" fontId="17" fillId="3" borderId="69" xfId="0" applyFont="1" applyFill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17" fillId="0" borderId="69" xfId="0" applyFont="1" applyBorder="1" applyAlignment="1">
      <alignment horizontal="left"/>
    </xf>
    <xf numFmtId="0" fontId="17" fillId="3" borderId="42" xfId="0" applyFont="1" applyFill="1" applyBorder="1" applyAlignment="1">
      <alignment horizontal="left" wrapText="1"/>
    </xf>
    <xf numFmtId="0" fontId="17" fillId="3" borderId="69" xfId="0" applyFont="1" applyFill="1" applyBorder="1" applyAlignment="1">
      <alignment horizontal="left" wrapText="1"/>
    </xf>
    <xf numFmtId="0" fontId="17" fillId="0" borderId="42" xfId="0" applyFont="1" applyBorder="1" applyAlignment="1">
      <alignment horizontal="left" wrapText="1"/>
    </xf>
    <xf numFmtId="0" fontId="17" fillId="0" borderId="69" xfId="0" applyFont="1" applyBorder="1" applyAlignment="1">
      <alignment horizontal="left" wrapText="1"/>
    </xf>
    <xf numFmtId="0" fontId="17" fillId="3" borderId="50" xfId="0" applyFont="1" applyFill="1" applyBorder="1" applyAlignment="1">
      <alignment horizontal="left"/>
    </xf>
    <xf numFmtId="0" fontId="17" fillId="3" borderId="70" xfId="0" applyFont="1" applyFill="1" applyBorder="1" applyAlignment="1">
      <alignment horizontal="left"/>
    </xf>
    <xf numFmtId="0" fontId="18" fillId="0" borderId="50" xfId="0" applyFont="1" applyBorder="1" applyAlignment="1">
      <alignment horizontal="left" wrapText="1"/>
    </xf>
    <xf numFmtId="0" fontId="18" fillId="0" borderId="52" xfId="0" applyFont="1" applyBorder="1" applyAlignment="1">
      <alignment horizontal="left" wrapText="1"/>
    </xf>
    <xf numFmtId="0" fontId="18" fillId="0" borderId="70" xfId="0" applyFont="1" applyBorder="1" applyAlignment="1">
      <alignment horizontal="left" wrapText="1"/>
    </xf>
    <xf numFmtId="0" fontId="7" fillId="6" borderId="37" xfId="0" applyFont="1" applyFill="1" applyBorder="1"/>
    <xf numFmtId="0" fontId="7" fillId="6" borderId="40" xfId="0" applyFont="1" applyFill="1" applyBorder="1"/>
    <xf numFmtId="0" fontId="7" fillId="6" borderId="68" xfId="0" applyFont="1" applyFill="1" applyBorder="1"/>
    <xf numFmtId="0" fontId="7" fillId="0" borderId="42" xfId="0" applyFont="1" applyBorder="1"/>
    <xf numFmtId="0" fontId="7" fillId="0" borderId="69" xfId="0" applyFont="1" applyBorder="1"/>
    <xf numFmtId="0" fontId="7" fillId="6" borderId="42" xfId="0" applyFont="1" applyFill="1" applyBorder="1"/>
    <xf numFmtId="0" fontId="7" fillId="6" borderId="69" xfId="0" applyFont="1" applyFill="1" applyBorder="1"/>
    <xf numFmtId="0" fontId="7" fillId="6" borderId="50" xfId="0" applyFont="1" applyFill="1" applyBorder="1"/>
    <xf numFmtId="0" fontId="7" fillId="6" borderId="70" xfId="0" applyFont="1" applyFill="1" applyBorder="1"/>
    <xf numFmtId="0" fontId="7" fillId="6" borderId="71" xfId="0" applyFont="1" applyFill="1" applyBorder="1"/>
    <xf numFmtId="0" fontId="7" fillId="6" borderId="72" xfId="0" applyFont="1" applyFill="1" applyBorder="1"/>
    <xf numFmtId="0" fontId="7" fillId="6" borderId="73" xfId="0" applyFont="1" applyFill="1" applyBorder="1"/>
    <xf numFmtId="0" fontId="0" fillId="0" borderId="43" xfId="0" applyBorder="1"/>
    <xf numFmtId="0" fontId="7" fillId="6" borderId="43" xfId="0" applyFont="1" applyFill="1" applyBorder="1"/>
    <xf numFmtId="0" fontId="7" fillId="0" borderId="45" xfId="0" applyFont="1" applyBorder="1"/>
    <xf numFmtId="37" fontId="17" fillId="0" borderId="35" xfId="0" applyNumberFormat="1" applyFont="1" applyBorder="1"/>
    <xf numFmtId="37" fontId="17" fillId="3" borderId="35" xfId="0" applyNumberFormat="1" applyFont="1" applyFill="1" applyBorder="1"/>
    <xf numFmtId="37" fontId="17" fillId="0" borderId="36" xfId="0" applyNumberFormat="1" applyFont="1" applyBorder="1"/>
    <xf numFmtId="37" fontId="17" fillId="0" borderId="64" xfId="0" applyNumberFormat="1" applyFont="1" applyBorder="1"/>
    <xf numFmtId="0" fontId="26" fillId="0" borderId="42" xfId="0" applyFont="1" applyBorder="1" applyAlignment="1">
      <alignment horizontal="center"/>
    </xf>
    <xf numFmtId="0" fontId="26" fillId="0" borderId="69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left"/>
    </xf>
    <xf numFmtId="0" fontId="18" fillId="0" borderId="74" xfId="0" applyFont="1" applyBorder="1" applyAlignment="1">
      <alignment horizontal="left" wrapText="1"/>
    </xf>
    <xf numFmtId="37" fontId="18" fillId="0" borderId="74" xfId="0" applyNumberFormat="1" applyFont="1" applyBorder="1"/>
    <xf numFmtId="0" fontId="16" fillId="3" borderId="31" xfId="0" applyFont="1" applyFill="1" applyBorder="1" applyAlignment="1">
      <alignment horizontal="center" vertical="center"/>
    </xf>
    <xf numFmtId="37" fontId="18" fillId="3" borderId="74" xfId="0" applyNumberFormat="1" applyFont="1" applyFill="1" applyBorder="1"/>
    <xf numFmtId="37" fontId="18" fillId="3" borderId="30" xfId="0" applyNumberFormat="1" applyFont="1" applyFill="1" applyBorder="1" applyAlignment="1">
      <alignment horizontal="left"/>
    </xf>
    <xf numFmtId="37" fontId="18" fillId="3" borderId="31" xfId="0" applyNumberFormat="1" applyFont="1" applyFill="1" applyBorder="1" applyAlignment="1">
      <alignment horizontal="left"/>
    </xf>
    <xf numFmtId="0" fontId="7" fillId="0" borderId="74" xfId="0" applyFont="1" applyBorder="1"/>
    <xf numFmtId="0" fontId="7" fillId="6" borderId="74" xfId="0" applyFont="1" applyFill="1" applyBorder="1"/>
    <xf numFmtId="0" fontId="11" fillId="0" borderId="35" xfId="0" applyFont="1" applyBorder="1" applyAlignment="1">
      <alignment horizontal="left" vertical="center"/>
    </xf>
    <xf numFmtId="0" fontId="12" fillId="0" borderId="75" xfId="0" applyFont="1" applyBorder="1" applyAlignment="1">
      <alignment horizontal="left"/>
    </xf>
    <xf numFmtId="0" fontId="11" fillId="0" borderId="76" xfId="0" applyFont="1" applyBorder="1" applyAlignment="1">
      <alignment horizontal="left" vertical="center"/>
    </xf>
    <xf numFmtId="0" fontId="12" fillId="0" borderId="75" xfId="0" applyFont="1" applyBorder="1" applyAlignment="1">
      <alignment horizontal="center"/>
    </xf>
    <xf numFmtId="0" fontId="33" fillId="0" borderId="33" xfId="0" applyFont="1" applyBorder="1" applyAlignment="1">
      <alignment horizontal="center" vertical="center"/>
    </xf>
    <xf numFmtId="37" fontId="17" fillId="3" borderId="75" xfId="0" applyNumberFormat="1" applyFont="1" applyFill="1" applyBorder="1"/>
    <xf numFmtId="0" fontId="11" fillId="0" borderId="28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75" xfId="0" applyFont="1" applyBorder="1" applyAlignment="1">
      <alignment horizontal="left" vertical="top"/>
    </xf>
    <xf numFmtId="0" fontId="11" fillId="0" borderId="76" xfId="0" applyFont="1" applyBorder="1" applyAlignment="1">
      <alignment horizontal="left" vertical="top"/>
    </xf>
    <xf numFmtId="0" fontId="2" fillId="0" borderId="35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  <xf numFmtId="0" fontId="1" fillId="0" borderId="35" xfId="0" applyFont="1" applyBorder="1"/>
    <xf numFmtId="0" fontId="3" fillId="2" borderId="35" xfId="0" applyFont="1" applyFill="1" applyBorder="1" applyAlignment="1">
      <alignment horizontal="center"/>
    </xf>
    <xf numFmtId="0" fontId="12" fillId="0" borderId="75" xfId="0" applyFont="1" applyBorder="1" applyAlignment="1">
      <alignment horizontal="left"/>
    </xf>
    <xf numFmtId="0" fontId="13" fillId="0" borderId="76" xfId="0" applyFont="1" applyBorder="1" applyAlignment="1">
      <alignment horizontal="center"/>
    </xf>
    <xf numFmtId="0" fontId="13" fillId="0" borderId="78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7" fillId="9" borderId="29" xfId="0" applyFont="1" applyFill="1" applyBorder="1"/>
    <xf numFmtId="0" fontId="14" fillId="0" borderId="60" xfId="0" applyFont="1" applyBorder="1" applyAlignment="1">
      <alignment horizontal="center"/>
    </xf>
    <xf numFmtId="0" fontId="13" fillId="0" borderId="7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37" fontId="18" fillId="0" borderId="32" xfId="0" applyNumberFormat="1" applyFont="1" applyBorder="1"/>
    <xf numFmtId="37" fontId="18" fillId="0" borderId="80" xfId="0" applyNumberFormat="1" applyFont="1" applyBorder="1"/>
    <xf numFmtId="0" fontId="18" fillId="0" borderId="32" xfId="0" applyFont="1" applyBorder="1" applyAlignment="1">
      <alignment horizontal="left" wrapText="1"/>
    </xf>
    <xf numFmtId="0" fontId="1" fillId="3" borderId="61" xfId="0" applyFont="1" applyFill="1" applyBorder="1" applyAlignment="1">
      <alignment horizontal="left"/>
    </xf>
    <xf numFmtId="0" fontId="7" fillId="0" borderId="52" xfId="0" applyFont="1" applyBorder="1"/>
    <xf numFmtId="49" fontId="1" fillId="3" borderId="51" xfId="0" applyNumberFormat="1" applyFont="1" applyFill="1" applyBorder="1" applyAlignment="1">
      <alignment horizontal="center"/>
    </xf>
    <xf numFmtId="37" fontId="1" fillId="3" borderId="61" xfId="0" applyNumberFormat="1" applyFont="1" applyFill="1" applyBorder="1"/>
    <xf numFmtId="0" fontId="5" fillId="3" borderId="38" xfId="0" applyFont="1" applyFill="1" applyBorder="1" applyAlignment="1">
      <alignment horizontal="left"/>
    </xf>
    <xf numFmtId="37" fontId="5" fillId="3" borderId="38" xfId="0" applyNumberFormat="1" applyFont="1" applyFill="1" applyBorder="1"/>
    <xf numFmtId="0" fontId="7" fillId="0" borderId="40" xfId="0" applyFont="1" applyBorder="1"/>
    <xf numFmtId="0" fontId="5" fillId="0" borderId="6" xfId="0" applyFont="1" applyBorder="1" applyAlignment="1"/>
    <xf numFmtId="0" fontId="7" fillId="0" borderId="7" xfId="0" applyFont="1" applyBorder="1" applyAlignment="1"/>
    <xf numFmtId="49" fontId="5" fillId="0" borderId="65" xfId="0" applyNumberFormat="1" applyFont="1" applyBorder="1" applyAlignment="1">
      <alignment horizontal="center"/>
    </xf>
    <xf numFmtId="49" fontId="5" fillId="3" borderId="40" xfId="0" applyNumberFormat="1" applyFont="1" applyFill="1" applyBorder="1" applyAlignment="1">
      <alignment horizontal="center"/>
    </xf>
    <xf numFmtId="0" fontId="18" fillId="0" borderId="38" xfId="0" applyFont="1" applyBorder="1" applyAlignment="1">
      <alignment horizontal="left" wrapText="1"/>
    </xf>
    <xf numFmtId="0" fontId="18" fillId="0" borderId="40" xfId="0" applyFont="1" applyBorder="1" applyAlignment="1">
      <alignment horizontal="left" wrapText="1"/>
    </xf>
    <xf numFmtId="0" fontId="17" fillId="5" borderId="28" xfId="0" applyFont="1" applyFill="1" applyBorder="1" applyAlignment="1">
      <alignment horizontal="left" wrapText="1"/>
    </xf>
    <xf numFmtId="0" fontId="17" fillId="5" borderId="5" xfId="0" applyFont="1" applyFill="1" applyBorder="1" applyAlignment="1">
      <alignment horizontal="left" wrapText="1"/>
    </xf>
    <xf numFmtId="0" fontId="17" fillId="4" borderId="5" xfId="0" applyFont="1" applyFill="1" applyBorder="1" applyAlignment="1">
      <alignment horizontal="left" wrapText="1"/>
    </xf>
    <xf numFmtId="0" fontId="17" fillId="5" borderId="30" xfId="0" applyFont="1" applyFill="1" applyBorder="1" applyAlignment="1">
      <alignment horizontal="left" wrapText="1"/>
    </xf>
    <xf numFmtId="0" fontId="17" fillId="5" borderId="24" xfId="0" applyFont="1" applyFill="1" applyBorder="1" applyAlignment="1">
      <alignment horizontal="left" wrapText="1"/>
    </xf>
    <xf numFmtId="37" fontId="18" fillId="0" borderId="81" xfId="0" applyNumberFormat="1" applyFont="1" applyBorder="1" applyAlignment="1">
      <alignment horizontal="left"/>
    </xf>
    <xf numFmtId="37" fontId="18" fillId="0" borderId="82" xfId="0" applyNumberFormat="1" applyFont="1" applyBorder="1" applyAlignment="1">
      <alignment horizontal="left"/>
    </xf>
    <xf numFmtId="0" fontId="16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</xdr:colOff>
      <xdr:row>5</xdr:row>
      <xdr:rowOff>47625</xdr:rowOff>
    </xdr:to>
    <xdr:pic>
      <xdr:nvPicPr>
        <xdr:cNvPr id="4" name="Picture 3" descr="Utah State Tax Commission Se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</xdr:colOff>
      <xdr:row>5</xdr:row>
      <xdr:rowOff>47625</xdr:rowOff>
    </xdr:to>
    <xdr:pic>
      <xdr:nvPicPr>
        <xdr:cNvPr id="5" name="Picture 4" descr="Utah State Tax Commission Sea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</xdr:colOff>
      <xdr:row>5</xdr:row>
      <xdr:rowOff>47625</xdr:rowOff>
    </xdr:to>
    <xdr:pic>
      <xdr:nvPicPr>
        <xdr:cNvPr id="3" name="Picture 2" descr="Utah State Tax Commission Se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</xdr:colOff>
      <xdr:row>5</xdr:row>
      <xdr:rowOff>47625</xdr:rowOff>
    </xdr:to>
    <xdr:pic>
      <xdr:nvPicPr>
        <xdr:cNvPr id="9" name="Picture 8" descr="Utah State Tax Commission Seal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12</xdr:col>
      <xdr:colOff>1</xdr:colOff>
      <xdr:row>5</xdr:row>
      <xdr:rowOff>47625</xdr:rowOff>
    </xdr:to>
    <xdr:pic>
      <xdr:nvPicPr>
        <xdr:cNvPr id="10" name="Picture 9" descr="Utah State Tax Commission Seal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20</xdr:col>
      <xdr:colOff>381001</xdr:colOff>
      <xdr:row>5</xdr:row>
      <xdr:rowOff>47625</xdr:rowOff>
    </xdr:to>
    <xdr:pic>
      <xdr:nvPicPr>
        <xdr:cNvPr id="11" name="Picture 10" descr="Utah State Tax Commission Seal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1525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0</xdr:colOff>
      <xdr:row>49</xdr:row>
      <xdr:rowOff>0</xdr:rowOff>
    </xdr:from>
    <xdr:to>
      <xdr:col>20</xdr:col>
      <xdr:colOff>381001</xdr:colOff>
      <xdr:row>53</xdr:row>
      <xdr:rowOff>47625</xdr:rowOff>
    </xdr:to>
    <xdr:pic>
      <xdr:nvPicPr>
        <xdr:cNvPr id="8" name="Picture 7" descr="Utah State Tax Commission Seal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1525" y="6886575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12</xdr:col>
      <xdr:colOff>1</xdr:colOff>
      <xdr:row>53</xdr:row>
      <xdr:rowOff>47625</xdr:rowOff>
    </xdr:to>
    <xdr:pic>
      <xdr:nvPicPr>
        <xdr:cNvPr id="12" name="Picture 11" descr="Utah State Tax Commission Seal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6886575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2</xdr:col>
      <xdr:colOff>1</xdr:colOff>
      <xdr:row>53</xdr:row>
      <xdr:rowOff>47625</xdr:rowOff>
    </xdr:to>
    <xdr:pic>
      <xdr:nvPicPr>
        <xdr:cNvPr id="13" name="Picture 12" descr="Utah State Tax Commission Seal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86575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28</xdr:col>
      <xdr:colOff>0</xdr:colOff>
      <xdr:row>1</xdr:row>
      <xdr:rowOff>0</xdr:rowOff>
    </xdr:from>
    <xdr:ext cx="762001" cy="695325"/>
    <xdr:pic>
      <xdr:nvPicPr>
        <xdr:cNvPr id="2" name="Picture 1" descr="Utah State Tax Commission Seal">
          <a:extLst>
            <a:ext uri="{FF2B5EF4-FFF2-40B4-BE49-F238E27FC236}">
              <a16:creationId xmlns:a16="http://schemas.microsoft.com/office/drawing/2014/main" id="{B3124207-1596-4F6A-98EA-A98BEEFE1ED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28</xdr:col>
      <xdr:colOff>0</xdr:colOff>
      <xdr:row>49</xdr:row>
      <xdr:rowOff>0</xdr:rowOff>
    </xdr:from>
    <xdr:ext cx="762001" cy="695325"/>
    <xdr:pic>
      <xdr:nvPicPr>
        <xdr:cNvPr id="3" name="Picture 2" descr="Utah State Tax Commission Seal">
          <a:extLst>
            <a:ext uri="{FF2B5EF4-FFF2-40B4-BE49-F238E27FC236}">
              <a16:creationId xmlns:a16="http://schemas.microsoft.com/office/drawing/2014/main" id="{BA1B8DEC-8B4B-44F7-AC0A-A9A26065AA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7077075"/>
          <a:ext cx="762001" cy="6953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26</xdr:col>
      <xdr:colOff>1</xdr:colOff>
      <xdr:row>5</xdr:row>
      <xdr:rowOff>47625</xdr:rowOff>
    </xdr:to>
    <xdr:pic>
      <xdr:nvPicPr>
        <xdr:cNvPr id="5" name="Picture 4" descr="Utah State Tax Commission Sea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340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14</xdr:col>
      <xdr:colOff>1</xdr:colOff>
      <xdr:row>5</xdr:row>
      <xdr:rowOff>47625</xdr:rowOff>
    </xdr:to>
    <xdr:pic>
      <xdr:nvPicPr>
        <xdr:cNvPr id="6" name="Picture 5" descr="Utah State Tax Commission Seal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</xdr:colOff>
      <xdr:row>5</xdr:row>
      <xdr:rowOff>47625</xdr:rowOff>
    </xdr:to>
    <xdr:pic>
      <xdr:nvPicPr>
        <xdr:cNvPr id="7" name="Picture 6" descr="Utah State Tax Commission Seal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</xdr:colOff>
      <xdr:row>5</xdr:row>
      <xdr:rowOff>47625</xdr:rowOff>
    </xdr:to>
    <xdr:pic>
      <xdr:nvPicPr>
        <xdr:cNvPr id="3" name="Picture 2" descr="Utah State Tax Commission Se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762001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R45" sqref="R45"/>
    </sheetView>
  </sheetViews>
  <sheetFormatPr defaultColWidth="14.5" defaultRowHeight="15" customHeight="1"/>
  <cols>
    <col min="1" max="2" width="6.6640625" customWidth="1"/>
    <col min="3" max="3" width="26.6640625" customWidth="1"/>
    <col min="4" max="4" width="28.6640625" customWidth="1"/>
    <col min="5" max="5" width="14.6640625" customWidth="1"/>
    <col min="6" max="6" width="4.6640625" customWidth="1"/>
    <col min="7" max="8" width="6.6640625" customWidth="1"/>
    <col min="9" max="9" width="9.33203125" customWidth="1"/>
    <col min="10" max="26" width="8" customWidth="1"/>
  </cols>
  <sheetData>
    <row r="1" spans="1:26" ht="6" customHeight="1">
      <c r="A1" s="1"/>
      <c r="B1" s="1"/>
      <c r="C1" s="1"/>
      <c r="D1" s="1"/>
      <c r="E1" s="1"/>
      <c r="F1" s="1"/>
      <c r="G1" s="245">
        <v>2024</v>
      </c>
      <c r="H1" s="2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42"/>
      <c r="B2" s="220"/>
      <c r="C2" s="246" t="s">
        <v>0</v>
      </c>
      <c r="D2" s="220"/>
      <c r="E2" s="220"/>
      <c r="F2" s="220"/>
      <c r="G2" s="220"/>
      <c r="H2" s="2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247"/>
      <c r="B3" s="220"/>
      <c r="C3" s="237" t="s">
        <v>1</v>
      </c>
      <c r="D3" s="220"/>
      <c r="E3" s="220"/>
      <c r="F3" s="220"/>
      <c r="G3" s="237" t="s">
        <v>160</v>
      </c>
      <c r="H3" s="22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42"/>
      <c r="B4" s="220"/>
      <c r="C4" s="235" t="s">
        <v>2</v>
      </c>
      <c r="D4" s="220"/>
      <c r="E4" s="220"/>
      <c r="F4" s="220"/>
      <c r="G4" s="236">
        <v>45261</v>
      </c>
      <c r="H4" s="22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A5" s="1"/>
      <c r="B5" s="1"/>
      <c r="C5" s="1"/>
      <c r="D5" s="1"/>
      <c r="E5" s="1"/>
      <c r="F5" s="1"/>
      <c r="G5" s="237"/>
      <c r="H5" s="2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24" t="s">
        <v>3</v>
      </c>
      <c r="B7" s="225"/>
      <c r="C7" s="225"/>
      <c r="D7" s="225"/>
      <c r="E7" s="225"/>
      <c r="F7" s="225"/>
      <c r="G7" s="225"/>
      <c r="H7" s="22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38" t="s">
        <v>4</v>
      </c>
      <c r="B8" s="220"/>
      <c r="C8" s="220"/>
      <c r="D8" s="221"/>
      <c r="E8" s="238" t="s">
        <v>5</v>
      </c>
      <c r="F8" s="220"/>
      <c r="G8" s="220"/>
      <c r="H8" s="22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239"/>
      <c r="B9" s="240"/>
      <c r="C9" s="240"/>
      <c r="D9" s="241"/>
      <c r="E9" s="239" t="s">
        <v>6</v>
      </c>
      <c r="F9" s="240"/>
      <c r="G9" s="240"/>
      <c r="H9" s="24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>
      <c r="A10" s="243" t="s">
        <v>7</v>
      </c>
      <c r="B10" s="217"/>
      <c r="C10" s="218"/>
      <c r="D10" s="6" t="s">
        <v>8</v>
      </c>
      <c r="E10" s="243" t="s">
        <v>9</v>
      </c>
      <c r="F10" s="217"/>
      <c r="G10" s="217"/>
      <c r="H10" s="21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239" t="s">
        <v>6</v>
      </c>
      <c r="B11" s="240"/>
      <c r="C11" s="241"/>
      <c r="D11" s="4" t="s">
        <v>6</v>
      </c>
      <c r="E11" s="239"/>
      <c r="F11" s="240"/>
      <c r="G11" s="240"/>
      <c r="H11" s="24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>
      <c r="A13" s="7"/>
      <c r="B13" s="244"/>
      <c r="C13" s="217"/>
      <c r="D13" s="218"/>
      <c r="E13" s="8" t="s">
        <v>10</v>
      </c>
      <c r="F13" s="216"/>
      <c r="G13" s="217"/>
      <c r="H13" s="21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9"/>
      <c r="B14" s="233" t="s">
        <v>11</v>
      </c>
      <c r="C14" s="220"/>
      <c r="D14" s="221"/>
      <c r="E14" s="10" t="s">
        <v>12</v>
      </c>
      <c r="F14" s="219" t="s">
        <v>13</v>
      </c>
      <c r="G14" s="220"/>
      <c r="H14" s="2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1"/>
      <c r="B15" s="234" t="s">
        <v>14</v>
      </c>
      <c r="C15" s="220"/>
      <c r="D15" s="221"/>
      <c r="E15" s="12" t="s">
        <v>15</v>
      </c>
      <c r="F15" s="222" t="s">
        <v>16</v>
      </c>
      <c r="G15" s="220"/>
      <c r="H15" s="2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24" t="s">
        <v>17</v>
      </c>
      <c r="B16" s="225"/>
      <c r="C16" s="225"/>
      <c r="D16" s="225"/>
      <c r="E16" s="225"/>
      <c r="F16" s="225"/>
      <c r="G16" s="225"/>
      <c r="H16" s="22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3">
        <v>1</v>
      </c>
      <c r="B17" s="223" t="s">
        <v>18</v>
      </c>
      <c r="C17" s="220"/>
      <c r="D17" s="220"/>
      <c r="E17" s="14" t="s">
        <v>165</v>
      </c>
      <c r="F17" s="227"/>
      <c r="G17" s="220"/>
      <c r="H17" s="2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5">
        <v>2</v>
      </c>
      <c r="B18" s="228" t="s">
        <v>19</v>
      </c>
      <c r="C18" s="225"/>
      <c r="D18" s="229"/>
      <c r="E18" s="16" t="s">
        <v>164</v>
      </c>
      <c r="F18" s="232"/>
      <c r="G18" s="225"/>
      <c r="H18" s="22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3">
        <v>3</v>
      </c>
      <c r="B19" s="223" t="s">
        <v>20</v>
      </c>
      <c r="C19" s="220"/>
      <c r="D19" s="221"/>
      <c r="E19" s="17"/>
      <c r="F19" s="227"/>
      <c r="G19" s="220"/>
      <c r="H19" s="2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5">
        <v>4</v>
      </c>
      <c r="B20" s="230" t="s">
        <v>21</v>
      </c>
      <c r="C20" s="225"/>
      <c r="D20" s="229"/>
      <c r="E20" s="16"/>
      <c r="F20" s="232"/>
      <c r="G20" s="225"/>
      <c r="H20" s="22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3">
        <v>5</v>
      </c>
      <c r="B21" s="231" t="s">
        <v>22</v>
      </c>
      <c r="C21" s="220"/>
      <c r="D21" s="220"/>
      <c r="E21" s="14" t="s">
        <v>161</v>
      </c>
      <c r="F21" s="227"/>
      <c r="G21" s="220"/>
      <c r="H21" s="2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5">
        <v>6</v>
      </c>
      <c r="B22" s="514" t="s">
        <v>23</v>
      </c>
      <c r="C22" s="321"/>
      <c r="D22" s="321"/>
      <c r="E22" s="520"/>
      <c r="F22" s="515" t="str">
        <f>IF(SUM($F$17:$F$21)&lt;&gt;0,SUM($F$17:$F$21),"")</f>
        <v/>
      </c>
      <c r="G22" s="321"/>
      <c r="H22" s="5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24" t="s">
        <v>24</v>
      </c>
      <c r="B23" s="225"/>
      <c r="C23" s="225"/>
      <c r="D23" s="225"/>
      <c r="E23" s="225"/>
      <c r="F23" s="225"/>
      <c r="G23" s="225"/>
      <c r="H23" s="2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3">
        <v>7</v>
      </c>
      <c r="B24" s="223" t="s">
        <v>25</v>
      </c>
      <c r="C24" s="220"/>
      <c r="D24" s="220"/>
      <c r="E24" s="14"/>
      <c r="F24" s="227"/>
      <c r="G24" s="220"/>
      <c r="H24" s="2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5">
        <v>8</v>
      </c>
      <c r="B25" s="228" t="s">
        <v>26</v>
      </c>
      <c r="C25" s="225"/>
      <c r="D25" s="229"/>
      <c r="E25" s="16"/>
      <c r="F25" s="232"/>
      <c r="G25" s="225"/>
      <c r="H25" s="2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3">
        <v>9</v>
      </c>
      <c r="B26" s="223" t="s">
        <v>27</v>
      </c>
      <c r="C26" s="220"/>
      <c r="D26" s="220"/>
      <c r="E26" s="14"/>
      <c r="F26" s="227"/>
      <c r="G26" s="220"/>
      <c r="H26" s="2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5">
        <v>10</v>
      </c>
      <c r="B27" s="228" t="s">
        <v>28</v>
      </c>
      <c r="C27" s="225"/>
      <c r="D27" s="229"/>
      <c r="E27" s="16"/>
      <c r="F27" s="232"/>
      <c r="G27" s="225"/>
      <c r="H27" s="2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3">
        <v>11</v>
      </c>
      <c r="B28" s="223" t="s">
        <v>29</v>
      </c>
      <c r="C28" s="220"/>
      <c r="D28" s="220"/>
      <c r="E28" s="14"/>
      <c r="F28" s="227"/>
      <c r="G28" s="220"/>
      <c r="H28" s="2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5">
        <v>12</v>
      </c>
      <c r="B29" s="228" t="s">
        <v>30</v>
      </c>
      <c r="C29" s="225"/>
      <c r="D29" s="229"/>
      <c r="E29" s="16"/>
      <c r="F29" s="232"/>
      <c r="G29" s="225"/>
      <c r="H29" s="2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3">
        <v>13</v>
      </c>
      <c r="B30" s="231" t="s">
        <v>31</v>
      </c>
      <c r="C30" s="220"/>
      <c r="D30" s="220"/>
      <c r="E30" s="18"/>
      <c r="F30" s="227"/>
      <c r="G30" s="220"/>
      <c r="H30" s="2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5">
        <v>14</v>
      </c>
      <c r="B31" s="228" t="s">
        <v>32</v>
      </c>
      <c r="C31" s="225"/>
      <c r="D31" s="229"/>
      <c r="E31" s="16"/>
      <c r="F31" s="232"/>
      <c r="G31" s="225"/>
      <c r="H31" s="2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3">
        <v>15</v>
      </c>
      <c r="B32" s="223" t="s">
        <v>33</v>
      </c>
      <c r="C32" s="220"/>
      <c r="D32" s="220"/>
      <c r="E32" s="14"/>
      <c r="F32" s="227"/>
      <c r="G32" s="220"/>
      <c r="H32" s="2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5">
        <v>16</v>
      </c>
      <c r="B33" s="228" t="s">
        <v>34</v>
      </c>
      <c r="C33" s="225"/>
      <c r="D33" s="229"/>
      <c r="E33" s="16"/>
      <c r="F33" s="232"/>
      <c r="G33" s="225"/>
      <c r="H33" s="2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3">
        <v>17</v>
      </c>
      <c r="B34" s="223" t="s">
        <v>35</v>
      </c>
      <c r="C34" s="220"/>
      <c r="D34" s="220"/>
      <c r="E34" s="14" t="s">
        <v>162</v>
      </c>
      <c r="F34" s="227"/>
      <c r="G34" s="220"/>
      <c r="H34" s="2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5">
        <v>18</v>
      </c>
      <c r="B35" s="228" t="s">
        <v>36</v>
      </c>
      <c r="C35" s="225"/>
      <c r="D35" s="229"/>
      <c r="E35" s="16"/>
      <c r="F35" s="232"/>
      <c r="G35" s="225"/>
      <c r="H35" s="2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3">
        <v>19</v>
      </c>
      <c r="B36" s="223" t="s">
        <v>37</v>
      </c>
      <c r="C36" s="220"/>
      <c r="D36" s="220"/>
      <c r="E36" s="14"/>
      <c r="F36" s="227"/>
      <c r="G36" s="220"/>
      <c r="H36" s="2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5">
        <v>20</v>
      </c>
      <c r="B37" s="510" t="s">
        <v>38</v>
      </c>
      <c r="C37" s="324"/>
      <c r="D37" s="511"/>
      <c r="E37" s="512" t="s">
        <v>163</v>
      </c>
      <c r="F37" s="513"/>
      <c r="G37" s="324"/>
      <c r="H37" s="51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9">
        <v>21</v>
      </c>
      <c r="B38" s="517" t="s">
        <v>39</v>
      </c>
      <c r="C38" s="518"/>
      <c r="D38" s="518"/>
      <c r="E38" s="519"/>
      <c r="F38" s="254" t="str">
        <f>IF(SUM($F$24:$F$37)&lt;&gt;0,SUM($F$24:$F$37),"")</f>
        <v/>
      </c>
      <c r="G38" s="240"/>
      <c r="H38" s="24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24" t="s">
        <v>40</v>
      </c>
      <c r="B40" s="225"/>
      <c r="C40" s="225"/>
      <c r="D40" s="225"/>
      <c r="E40" s="225"/>
      <c r="F40" s="225"/>
      <c r="G40" s="225"/>
      <c r="H40" s="22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" customHeight="1">
      <c r="A41" s="20"/>
      <c r="B41" s="250"/>
      <c r="C41" s="220"/>
      <c r="D41" s="220"/>
      <c r="E41" s="220"/>
      <c r="F41" s="220"/>
      <c r="G41" s="220"/>
      <c r="H41" s="2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21">
        <v>1</v>
      </c>
      <c r="B42" s="249" t="s">
        <v>41</v>
      </c>
      <c r="C42" s="220"/>
      <c r="D42" s="220"/>
      <c r="E42" s="220"/>
      <c r="F42" s="220"/>
      <c r="G42" s="220"/>
      <c r="H42" s="22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1">
        <v>2</v>
      </c>
      <c r="B43" s="251" t="s">
        <v>42</v>
      </c>
      <c r="C43" s="220"/>
      <c r="D43" s="220"/>
      <c r="E43" s="220"/>
      <c r="F43" s="220"/>
      <c r="G43" s="220"/>
      <c r="H43" s="22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20"/>
      <c r="B44" s="252" t="s">
        <v>43</v>
      </c>
      <c r="C44" s="220"/>
      <c r="D44" s="220"/>
      <c r="E44" s="220"/>
      <c r="F44" s="220"/>
      <c r="G44" s="220"/>
      <c r="H44" s="22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20"/>
      <c r="B45" s="248" t="s">
        <v>44</v>
      </c>
      <c r="C45" s="220"/>
      <c r="D45" s="220"/>
      <c r="E45" s="220"/>
      <c r="F45" s="220"/>
      <c r="G45" s="220"/>
      <c r="H45" s="22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20"/>
      <c r="B46" s="248" t="s">
        <v>45</v>
      </c>
      <c r="C46" s="220"/>
      <c r="D46" s="220"/>
      <c r="E46" s="220"/>
      <c r="F46" s="220"/>
      <c r="G46" s="220"/>
      <c r="H46" s="22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22"/>
      <c r="B47" s="248" t="s">
        <v>46</v>
      </c>
      <c r="C47" s="220"/>
      <c r="D47" s="220"/>
      <c r="E47" s="220"/>
      <c r="F47" s="220"/>
      <c r="G47" s="220"/>
      <c r="H47" s="22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22"/>
      <c r="B48" s="248" t="s">
        <v>47</v>
      </c>
      <c r="C48" s="220"/>
      <c r="D48" s="220"/>
      <c r="E48" s="220"/>
      <c r="F48" s="220"/>
      <c r="G48" s="220"/>
      <c r="H48" s="22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1">
        <v>3</v>
      </c>
      <c r="B49" s="253" t="s">
        <v>48</v>
      </c>
      <c r="C49" s="220"/>
      <c r="D49" s="220"/>
      <c r="E49" s="220"/>
      <c r="F49" s="220"/>
      <c r="G49" s="220"/>
      <c r="H49" s="22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22"/>
      <c r="B50" s="252" t="s">
        <v>49</v>
      </c>
      <c r="C50" s="220"/>
      <c r="D50" s="220"/>
      <c r="E50" s="220"/>
      <c r="F50" s="220"/>
      <c r="G50" s="220"/>
      <c r="H50" s="22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22"/>
      <c r="B51" s="248" t="s">
        <v>50</v>
      </c>
      <c r="C51" s="220"/>
      <c r="D51" s="220"/>
      <c r="E51" s="220"/>
      <c r="F51" s="220"/>
      <c r="G51" s="220"/>
      <c r="H51" s="22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22"/>
      <c r="B52" s="248" t="s">
        <v>51</v>
      </c>
      <c r="C52" s="220"/>
      <c r="D52" s="220"/>
      <c r="E52" s="220"/>
      <c r="F52" s="220"/>
      <c r="G52" s="220"/>
      <c r="H52" s="22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22"/>
      <c r="B53" s="248" t="s">
        <v>52</v>
      </c>
      <c r="C53" s="220"/>
      <c r="D53" s="220"/>
      <c r="E53" s="220"/>
      <c r="F53" s="220"/>
      <c r="G53" s="220"/>
      <c r="H53" s="22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21"/>
      <c r="B54" s="249"/>
      <c r="C54" s="220"/>
      <c r="D54" s="220"/>
      <c r="E54" s="220"/>
      <c r="F54" s="220"/>
      <c r="G54" s="220"/>
      <c r="H54" s="22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22"/>
      <c r="B55" s="1"/>
      <c r="C55" s="1"/>
      <c r="D55" s="1"/>
      <c r="E55" s="1"/>
      <c r="F55" s="1"/>
      <c r="G55" s="1"/>
      <c r="H55" s="2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22"/>
      <c r="B56" s="1"/>
      <c r="C56" s="1"/>
      <c r="D56" s="1"/>
      <c r="E56" s="1"/>
      <c r="F56" s="1"/>
      <c r="G56" s="1"/>
      <c r="H56" s="2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24"/>
      <c r="B57" s="25"/>
      <c r="C57" s="25"/>
      <c r="D57" s="25"/>
      <c r="E57" s="25"/>
      <c r="F57" s="25"/>
      <c r="G57" s="25"/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3">
    <mergeCell ref="B28:D28"/>
    <mergeCell ref="F29:H29"/>
    <mergeCell ref="F37:H37"/>
    <mergeCell ref="F38:H38"/>
    <mergeCell ref="B33:D33"/>
    <mergeCell ref="B34:D34"/>
    <mergeCell ref="B35:D35"/>
    <mergeCell ref="B36:D36"/>
    <mergeCell ref="F36:H36"/>
    <mergeCell ref="B37:D37"/>
    <mergeCell ref="F35:H35"/>
    <mergeCell ref="F34:H34"/>
    <mergeCell ref="B52:H52"/>
    <mergeCell ref="B53:H53"/>
    <mergeCell ref="B54:H54"/>
    <mergeCell ref="A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E10:H10"/>
    <mergeCell ref="E11:H11"/>
    <mergeCell ref="G1:H2"/>
    <mergeCell ref="A2:B2"/>
    <mergeCell ref="C2:F2"/>
    <mergeCell ref="A3:B3"/>
    <mergeCell ref="C3:F3"/>
    <mergeCell ref="G3:H3"/>
    <mergeCell ref="F21:H21"/>
    <mergeCell ref="F22:H22"/>
    <mergeCell ref="B14:D14"/>
    <mergeCell ref="B15:D15"/>
    <mergeCell ref="C4:F4"/>
    <mergeCell ref="G4:H4"/>
    <mergeCell ref="G5:H5"/>
    <mergeCell ref="A7:H7"/>
    <mergeCell ref="A8:D8"/>
    <mergeCell ref="E8:H8"/>
    <mergeCell ref="E9:H9"/>
    <mergeCell ref="A4:B4"/>
    <mergeCell ref="A9:D9"/>
    <mergeCell ref="A10:C10"/>
    <mergeCell ref="A11:C11"/>
    <mergeCell ref="B13:D13"/>
    <mergeCell ref="F24:H24"/>
    <mergeCell ref="F25:H25"/>
    <mergeCell ref="F33:H33"/>
    <mergeCell ref="B30:D30"/>
    <mergeCell ref="F30:H30"/>
    <mergeCell ref="B31:D31"/>
    <mergeCell ref="F31:H31"/>
    <mergeCell ref="B32:D32"/>
    <mergeCell ref="F32:H32"/>
    <mergeCell ref="F28:H28"/>
    <mergeCell ref="B29:D29"/>
    <mergeCell ref="B26:D26"/>
    <mergeCell ref="F26:H26"/>
    <mergeCell ref="B27:D27"/>
    <mergeCell ref="B25:D25"/>
    <mergeCell ref="F27:H27"/>
    <mergeCell ref="F13:H13"/>
    <mergeCell ref="F14:H14"/>
    <mergeCell ref="F15:H15"/>
    <mergeCell ref="B24:D24"/>
    <mergeCell ref="A16:H16"/>
    <mergeCell ref="F17:H17"/>
    <mergeCell ref="B17:D17"/>
    <mergeCell ref="B18:D18"/>
    <mergeCell ref="B19:D19"/>
    <mergeCell ref="B20:D20"/>
    <mergeCell ref="B21:D21"/>
    <mergeCell ref="B22:D22"/>
    <mergeCell ref="F18:H18"/>
    <mergeCell ref="F19:H19"/>
    <mergeCell ref="F20:H20"/>
    <mergeCell ref="A23:H23"/>
  </mergeCells>
  <pageMargins left="0.7" right="0.7" top="0.75" bottom="0.75" header="0" footer="0"/>
  <pageSetup orientation="landscape"/>
  <headerFooter>
    <oddFooter>&amp;CPage &amp;P of &amp;R 210 North 1950 West SLC, UT 84134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13" workbookViewId="0">
      <selection activeCell="N32" sqref="N32"/>
    </sheetView>
  </sheetViews>
  <sheetFormatPr defaultColWidth="14.5" defaultRowHeight="15" customHeight="1"/>
  <cols>
    <col min="1" max="2" width="6.6640625" customWidth="1"/>
    <col min="3" max="3" width="26.6640625" customWidth="1"/>
    <col min="4" max="6" width="14.6640625" customWidth="1"/>
    <col min="7" max="7" width="4.6640625" customWidth="1"/>
    <col min="8" max="9" width="6.6640625" customWidth="1"/>
    <col min="10" max="10" width="9.33203125" customWidth="1"/>
    <col min="11" max="26" width="8" customWidth="1"/>
  </cols>
  <sheetData>
    <row r="1" spans="1:26" ht="6" customHeight="1">
      <c r="A1" s="1"/>
      <c r="B1" s="1"/>
      <c r="C1" s="1"/>
      <c r="D1" s="1"/>
      <c r="E1" s="1"/>
      <c r="F1" s="1"/>
      <c r="G1" s="1"/>
      <c r="H1" s="245">
        <f>AssessmentYear</f>
        <v>2024</v>
      </c>
      <c r="I1" s="2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42"/>
      <c r="B2" s="220"/>
      <c r="C2" s="246" t="s">
        <v>0</v>
      </c>
      <c r="D2" s="220"/>
      <c r="E2" s="220"/>
      <c r="F2" s="220"/>
      <c r="G2" s="220"/>
      <c r="H2" s="220"/>
      <c r="I2" s="2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247"/>
      <c r="B3" s="220"/>
      <c r="C3" s="237" t="s">
        <v>1</v>
      </c>
      <c r="D3" s="220"/>
      <c r="E3" s="220"/>
      <c r="F3" s="220"/>
      <c r="G3" s="220"/>
      <c r="H3" s="237" t="str">
        <f>FormNumber</f>
        <v>PT-31MINING</v>
      </c>
      <c r="I3" s="2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42"/>
      <c r="B4" s="220"/>
      <c r="C4" s="235" t="s">
        <v>146</v>
      </c>
      <c r="D4" s="220"/>
      <c r="E4" s="220"/>
      <c r="F4" s="220"/>
      <c r="G4" s="220"/>
      <c r="H4" s="236">
        <f>Revision</f>
        <v>45261</v>
      </c>
      <c r="I4" s="22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A5" s="1"/>
      <c r="B5" s="1"/>
      <c r="C5" s="1"/>
      <c r="D5" s="1"/>
      <c r="E5" s="1"/>
      <c r="F5" s="1"/>
      <c r="G5" s="1"/>
      <c r="H5" s="237"/>
      <c r="I5" s="2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24" t="s">
        <v>3</v>
      </c>
      <c r="B7" s="225"/>
      <c r="C7" s="225"/>
      <c r="D7" s="225"/>
      <c r="E7" s="225"/>
      <c r="F7" s="225"/>
      <c r="G7" s="225"/>
      <c r="H7" s="225"/>
      <c r="I7" s="22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38" t="s">
        <v>4</v>
      </c>
      <c r="B8" s="220"/>
      <c r="C8" s="220"/>
      <c r="D8" s="220"/>
      <c r="E8" s="220"/>
      <c r="F8" s="238" t="s">
        <v>5</v>
      </c>
      <c r="G8" s="220"/>
      <c r="H8" s="220"/>
      <c r="I8" s="22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239" t="s">
        <v>6</v>
      </c>
      <c r="B9" s="240"/>
      <c r="C9" s="240"/>
      <c r="D9" s="240"/>
      <c r="E9" s="240"/>
      <c r="F9" s="239" t="s">
        <v>6</v>
      </c>
      <c r="G9" s="240"/>
      <c r="H9" s="240"/>
      <c r="I9" s="24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>
      <c r="A10" s="243" t="s">
        <v>7</v>
      </c>
      <c r="B10" s="217"/>
      <c r="C10" s="218"/>
      <c r="D10" s="243" t="s">
        <v>8</v>
      </c>
      <c r="E10" s="218"/>
      <c r="F10" s="243" t="s">
        <v>9</v>
      </c>
      <c r="G10" s="217"/>
      <c r="H10" s="217"/>
      <c r="I10" s="21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239" t="s">
        <v>6</v>
      </c>
      <c r="B11" s="240"/>
      <c r="C11" s="241"/>
      <c r="D11" s="239" t="s">
        <v>6</v>
      </c>
      <c r="E11" s="241"/>
      <c r="F11" s="239"/>
      <c r="G11" s="240"/>
      <c r="H11" s="240"/>
      <c r="I11" s="24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>
      <c r="A13" s="224" t="s">
        <v>53</v>
      </c>
      <c r="B13" s="225"/>
      <c r="C13" s="225"/>
      <c r="D13" s="225"/>
      <c r="E13" s="225"/>
      <c r="F13" s="225"/>
      <c r="G13" s="225"/>
      <c r="H13" s="225"/>
      <c r="I13" s="2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9"/>
      <c r="B14" s="233"/>
      <c r="C14" s="221"/>
      <c r="D14" s="10"/>
      <c r="E14" s="27"/>
      <c r="F14" s="10" t="s">
        <v>54</v>
      </c>
      <c r="G14" s="219" t="s">
        <v>13</v>
      </c>
      <c r="H14" s="220"/>
      <c r="I14" s="2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9"/>
      <c r="B15" s="233" t="s">
        <v>55</v>
      </c>
      <c r="C15" s="221"/>
      <c r="D15" s="10" t="s">
        <v>56</v>
      </c>
      <c r="E15" s="27" t="s">
        <v>57</v>
      </c>
      <c r="F15" s="10" t="s">
        <v>58</v>
      </c>
      <c r="G15" s="219" t="s">
        <v>59</v>
      </c>
      <c r="H15" s="220"/>
      <c r="I15" s="2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28"/>
      <c r="B16" s="256" t="s">
        <v>14</v>
      </c>
      <c r="C16" s="241"/>
      <c r="D16" s="29" t="s">
        <v>15</v>
      </c>
      <c r="E16" s="30" t="s">
        <v>16</v>
      </c>
      <c r="F16" s="29" t="s">
        <v>60</v>
      </c>
      <c r="G16" s="255" t="s">
        <v>61</v>
      </c>
      <c r="H16" s="240"/>
      <c r="I16" s="24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3">
        <v>1</v>
      </c>
      <c r="B17" s="257"/>
      <c r="C17" s="218"/>
      <c r="D17" s="31"/>
      <c r="E17" s="2"/>
      <c r="F17" s="32"/>
      <c r="G17" s="227"/>
      <c r="H17" s="220"/>
      <c r="I17" s="2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5">
        <v>2</v>
      </c>
      <c r="B18" s="228"/>
      <c r="C18" s="226"/>
      <c r="D18" s="33"/>
      <c r="E18" s="34"/>
      <c r="F18" s="35"/>
      <c r="G18" s="232"/>
      <c r="H18" s="225"/>
      <c r="I18" s="22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3">
        <v>3</v>
      </c>
      <c r="B19" s="223"/>
      <c r="C19" s="221"/>
      <c r="D19" s="31"/>
      <c r="E19" s="2"/>
      <c r="F19" s="36"/>
      <c r="G19" s="227"/>
      <c r="H19" s="220"/>
      <c r="I19" s="2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5">
        <v>4</v>
      </c>
      <c r="B20" s="230"/>
      <c r="C20" s="226"/>
      <c r="D20" s="37"/>
      <c r="E20" s="38"/>
      <c r="F20" s="35"/>
      <c r="G20" s="232"/>
      <c r="H20" s="225"/>
      <c r="I20" s="22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3">
        <v>5</v>
      </c>
      <c r="B21" s="231"/>
      <c r="C21" s="221"/>
      <c r="D21" s="39"/>
      <c r="E21" s="40"/>
      <c r="F21" s="32"/>
      <c r="G21" s="227"/>
      <c r="H21" s="220"/>
      <c r="I21" s="2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5">
        <v>6</v>
      </c>
      <c r="B22" s="228"/>
      <c r="C22" s="226"/>
      <c r="D22" s="33"/>
      <c r="E22" s="34"/>
      <c r="F22" s="35"/>
      <c r="G22" s="232"/>
      <c r="H22" s="225"/>
      <c r="I22" s="22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3">
        <v>7</v>
      </c>
      <c r="B23" s="231"/>
      <c r="C23" s="221"/>
      <c r="D23" s="39"/>
      <c r="E23" s="40"/>
      <c r="F23" s="32"/>
      <c r="G23" s="227"/>
      <c r="H23" s="220"/>
      <c r="I23" s="2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5">
        <v>8</v>
      </c>
      <c r="B24" s="228"/>
      <c r="C24" s="226"/>
      <c r="D24" s="33"/>
      <c r="E24" s="34"/>
      <c r="F24" s="35"/>
      <c r="G24" s="232"/>
      <c r="H24" s="225"/>
      <c r="I24" s="22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3">
        <v>9</v>
      </c>
      <c r="B25" s="231"/>
      <c r="C25" s="221"/>
      <c r="D25" s="39"/>
      <c r="E25" s="40"/>
      <c r="F25" s="32"/>
      <c r="G25" s="227"/>
      <c r="H25" s="220"/>
      <c r="I25" s="2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5">
        <v>10</v>
      </c>
      <c r="B26" s="228"/>
      <c r="C26" s="226"/>
      <c r="D26" s="33"/>
      <c r="E26" s="34"/>
      <c r="F26" s="35"/>
      <c r="G26" s="232"/>
      <c r="H26" s="225"/>
      <c r="I26" s="2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3">
        <v>11</v>
      </c>
      <c r="B27" s="231"/>
      <c r="C27" s="221"/>
      <c r="D27" s="39"/>
      <c r="E27" s="40"/>
      <c r="F27" s="32"/>
      <c r="G27" s="227"/>
      <c r="H27" s="220"/>
      <c r="I27" s="2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5">
        <v>12</v>
      </c>
      <c r="B28" s="228"/>
      <c r="C28" s="226"/>
      <c r="D28" s="33"/>
      <c r="E28" s="34"/>
      <c r="F28" s="35"/>
      <c r="G28" s="232"/>
      <c r="H28" s="225"/>
      <c r="I28" s="22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3">
        <v>13</v>
      </c>
      <c r="B29" s="231"/>
      <c r="C29" s="221"/>
      <c r="D29" s="39"/>
      <c r="E29" s="40"/>
      <c r="F29" s="32"/>
      <c r="G29" s="227"/>
      <c r="H29" s="220"/>
      <c r="I29" s="2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5">
        <v>14</v>
      </c>
      <c r="B30" s="228"/>
      <c r="C30" s="226"/>
      <c r="D30" s="33"/>
      <c r="E30" s="34"/>
      <c r="F30" s="35"/>
      <c r="G30" s="232"/>
      <c r="H30" s="225"/>
      <c r="I30" s="22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3">
        <v>15</v>
      </c>
      <c r="B31" s="223"/>
      <c r="C31" s="221"/>
      <c r="D31" s="31"/>
      <c r="E31" s="2"/>
      <c r="F31" s="36"/>
      <c r="G31" s="227"/>
      <c r="H31" s="220"/>
      <c r="I31" s="2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5">
        <v>16</v>
      </c>
      <c r="B32" s="230"/>
      <c r="C32" s="226"/>
      <c r="D32" s="37"/>
      <c r="E32" s="38"/>
      <c r="F32" s="35"/>
      <c r="G32" s="232"/>
      <c r="H32" s="225"/>
      <c r="I32" s="22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9">
        <v>17</v>
      </c>
      <c r="B33" s="266"/>
      <c r="C33" s="241"/>
      <c r="D33" s="41"/>
      <c r="E33" s="42"/>
      <c r="F33" s="43"/>
      <c r="G33" s="254"/>
      <c r="H33" s="240"/>
      <c r="I33" s="24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44">
        <v>18</v>
      </c>
      <c r="B34" s="262" t="s">
        <v>62</v>
      </c>
      <c r="C34" s="259"/>
      <c r="D34" s="259"/>
      <c r="E34" s="259"/>
      <c r="F34" s="260"/>
      <c r="G34" s="263" t="str">
        <f>IF(SUM($G$17:$G$33)&lt;&gt;0,SUM($G$17:$G$33),"")</f>
        <v/>
      </c>
      <c r="H34" s="264"/>
      <c r="I34" s="26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" customHeight="1">
      <c r="A35" s="45"/>
      <c r="B35" s="46"/>
      <c r="C35" s="46"/>
      <c r="D35" s="46"/>
      <c r="E35" s="46"/>
      <c r="F35" s="5"/>
      <c r="G35" s="47"/>
      <c r="H35" s="47"/>
      <c r="I35" s="4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24" t="s">
        <v>63</v>
      </c>
      <c r="B36" s="225"/>
      <c r="C36" s="225"/>
      <c r="D36" s="225"/>
      <c r="E36" s="225"/>
      <c r="F36" s="225"/>
      <c r="G36" s="225"/>
      <c r="H36" s="225"/>
      <c r="I36" s="22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9"/>
      <c r="B37" s="233"/>
      <c r="C37" s="221"/>
      <c r="D37" s="10"/>
      <c r="E37" s="27"/>
      <c r="F37" s="10" t="s">
        <v>54</v>
      </c>
      <c r="G37" s="219" t="s">
        <v>13</v>
      </c>
      <c r="H37" s="220"/>
      <c r="I37" s="2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9"/>
      <c r="B38" s="233" t="s">
        <v>55</v>
      </c>
      <c r="C38" s="221"/>
      <c r="D38" s="10" t="s">
        <v>56</v>
      </c>
      <c r="E38" s="27" t="s">
        <v>57</v>
      </c>
      <c r="F38" s="10" t="s">
        <v>58</v>
      </c>
      <c r="G38" s="219" t="s">
        <v>59</v>
      </c>
      <c r="H38" s="220"/>
      <c r="I38" s="2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28"/>
      <c r="B39" s="256" t="s">
        <v>14</v>
      </c>
      <c r="C39" s="241"/>
      <c r="D39" s="29" t="s">
        <v>15</v>
      </c>
      <c r="E39" s="30" t="s">
        <v>16</v>
      </c>
      <c r="F39" s="29" t="s">
        <v>60</v>
      </c>
      <c r="G39" s="255" t="s">
        <v>61</v>
      </c>
      <c r="H39" s="240"/>
      <c r="I39" s="24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3">
        <v>19</v>
      </c>
      <c r="B40" s="257"/>
      <c r="C40" s="218"/>
      <c r="D40" s="31"/>
      <c r="E40" s="2"/>
      <c r="F40" s="32"/>
      <c r="G40" s="227"/>
      <c r="H40" s="220"/>
      <c r="I40" s="2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5">
        <v>20</v>
      </c>
      <c r="B41" s="228"/>
      <c r="C41" s="226"/>
      <c r="D41" s="33"/>
      <c r="E41" s="34"/>
      <c r="F41" s="35"/>
      <c r="G41" s="232"/>
      <c r="H41" s="225"/>
      <c r="I41" s="22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3">
        <v>21</v>
      </c>
      <c r="B42" s="223"/>
      <c r="C42" s="221"/>
      <c r="D42" s="31"/>
      <c r="E42" s="2"/>
      <c r="F42" s="36"/>
      <c r="G42" s="227"/>
      <c r="H42" s="220"/>
      <c r="I42" s="2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5">
        <v>22</v>
      </c>
      <c r="B43" s="230"/>
      <c r="C43" s="226"/>
      <c r="D43" s="37"/>
      <c r="E43" s="38"/>
      <c r="F43" s="35"/>
      <c r="G43" s="232"/>
      <c r="H43" s="225"/>
      <c r="I43" s="2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3">
        <v>23</v>
      </c>
      <c r="B44" s="231"/>
      <c r="C44" s="221"/>
      <c r="D44" s="39"/>
      <c r="E44" s="40"/>
      <c r="F44" s="32"/>
      <c r="G44" s="227"/>
      <c r="H44" s="220"/>
      <c r="I44" s="2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5">
        <v>24</v>
      </c>
      <c r="B45" s="228"/>
      <c r="C45" s="226"/>
      <c r="D45" s="33"/>
      <c r="E45" s="34"/>
      <c r="F45" s="35"/>
      <c r="G45" s="232"/>
      <c r="H45" s="225"/>
      <c r="I45" s="22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3">
        <v>25</v>
      </c>
      <c r="B46" s="231"/>
      <c r="C46" s="221"/>
      <c r="D46" s="39"/>
      <c r="E46" s="40"/>
      <c r="F46" s="32"/>
      <c r="G46" s="227"/>
      <c r="H46" s="220"/>
      <c r="I46" s="2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5">
        <v>26</v>
      </c>
      <c r="B47" s="228"/>
      <c r="C47" s="226"/>
      <c r="D47" s="33"/>
      <c r="E47" s="34"/>
      <c r="F47" s="35"/>
      <c r="G47" s="232"/>
      <c r="H47" s="225"/>
      <c r="I47" s="22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3">
        <v>27</v>
      </c>
      <c r="B48" s="231"/>
      <c r="C48" s="221"/>
      <c r="D48" s="39"/>
      <c r="E48" s="40"/>
      <c r="F48" s="32"/>
      <c r="G48" s="227"/>
      <c r="H48" s="220"/>
      <c r="I48" s="2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5">
        <v>28</v>
      </c>
      <c r="B49" s="228"/>
      <c r="C49" s="226"/>
      <c r="D49" s="33"/>
      <c r="E49" s="34"/>
      <c r="F49" s="35"/>
      <c r="G49" s="232"/>
      <c r="H49" s="225"/>
      <c r="I49" s="22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3">
        <v>29</v>
      </c>
      <c r="B50" s="223"/>
      <c r="C50" s="221"/>
      <c r="D50" s="31"/>
      <c r="E50" s="2"/>
      <c r="F50" s="36"/>
      <c r="G50" s="227"/>
      <c r="H50" s="220"/>
      <c r="I50" s="2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5">
        <v>30</v>
      </c>
      <c r="B51" s="230"/>
      <c r="C51" s="226"/>
      <c r="D51" s="37"/>
      <c r="E51" s="38"/>
      <c r="F51" s="35"/>
      <c r="G51" s="232"/>
      <c r="H51" s="225"/>
      <c r="I51" s="2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3">
        <v>31</v>
      </c>
      <c r="B52" s="231"/>
      <c r="C52" s="221"/>
      <c r="D52" s="39"/>
      <c r="E52" s="40"/>
      <c r="F52" s="32"/>
      <c r="G52" s="227"/>
      <c r="H52" s="220"/>
      <c r="I52" s="2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5">
        <v>32</v>
      </c>
      <c r="B53" s="228"/>
      <c r="C53" s="226"/>
      <c r="D53" s="33"/>
      <c r="E53" s="34"/>
      <c r="F53" s="35"/>
      <c r="G53" s="232"/>
      <c r="H53" s="225"/>
      <c r="I53" s="22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3">
        <v>33</v>
      </c>
      <c r="B54" s="223"/>
      <c r="C54" s="221"/>
      <c r="D54" s="31"/>
      <c r="E54" s="2"/>
      <c r="F54" s="36"/>
      <c r="G54" s="227"/>
      <c r="H54" s="220"/>
      <c r="I54" s="2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44">
        <v>34</v>
      </c>
      <c r="B55" s="230"/>
      <c r="C55" s="226"/>
      <c r="D55" s="37"/>
      <c r="E55" s="38"/>
      <c r="F55" s="35"/>
      <c r="G55" s="232"/>
      <c r="H55" s="225"/>
      <c r="I55" s="2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9">
        <v>35</v>
      </c>
      <c r="B56" s="258" t="s">
        <v>64</v>
      </c>
      <c r="C56" s="259"/>
      <c r="D56" s="259"/>
      <c r="E56" s="259"/>
      <c r="F56" s="260"/>
      <c r="G56" s="261" t="str">
        <f>IF(SUM($G$40:$G$55)&lt;&gt;0,SUM($G$40:$G$55),"")</f>
        <v/>
      </c>
      <c r="H56" s="259"/>
      <c r="I56" s="26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6" customHeight="1">
      <c r="A57" s="5"/>
      <c r="B57" s="5"/>
      <c r="C57" s="5"/>
      <c r="D57" s="5"/>
      <c r="E57" s="5"/>
      <c r="F57" s="5"/>
      <c r="G57" s="5"/>
      <c r="H57" s="5"/>
      <c r="I57" s="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5">
    <mergeCell ref="B38:C38"/>
    <mergeCell ref="B39:C39"/>
    <mergeCell ref="B40:C40"/>
    <mergeCell ref="B41:C41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43:C43"/>
    <mergeCell ref="B44:C44"/>
    <mergeCell ref="B52:C52"/>
    <mergeCell ref="B53:C53"/>
    <mergeCell ref="B54:C54"/>
    <mergeCell ref="B55:C55"/>
    <mergeCell ref="B45:C45"/>
    <mergeCell ref="B46:C46"/>
    <mergeCell ref="B47:C47"/>
    <mergeCell ref="B48:C48"/>
    <mergeCell ref="B49:C49"/>
    <mergeCell ref="B50:C50"/>
    <mergeCell ref="B51:C51"/>
    <mergeCell ref="G29:I29"/>
    <mergeCell ref="G30:I30"/>
    <mergeCell ref="G31:I31"/>
    <mergeCell ref="G32:I32"/>
    <mergeCell ref="G33:I33"/>
    <mergeCell ref="B34:F34"/>
    <mergeCell ref="G34:I34"/>
    <mergeCell ref="A36:I36"/>
    <mergeCell ref="G37:I37"/>
    <mergeCell ref="B30:C30"/>
    <mergeCell ref="B31:C31"/>
    <mergeCell ref="B32:C32"/>
    <mergeCell ref="B33:C33"/>
    <mergeCell ref="B37:C37"/>
    <mergeCell ref="G38:I38"/>
    <mergeCell ref="G39:I39"/>
    <mergeCell ref="G40:I40"/>
    <mergeCell ref="G41:I41"/>
    <mergeCell ref="G42:I42"/>
    <mergeCell ref="G50:I50"/>
    <mergeCell ref="G51:I51"/>
    <mergeCell ref="G52:I52"/>
    <mergeCell ref="G53:I53"/>
    <mergeCell ref="G54:I54"/>
    <mergeCell ref="G55:I55"/>
    <mergeCell ref="B56:F56"/>
    <mergeCell ref="G56:I56"/>
    <mergeCell ref="G43:I43"/>
    <mergeCell ref="G44:I44"/>
    <mergeCell ref="G45:I45"/>
    <mergeCell ref="G46:I46"/>
    <mergeCell ref="G47:I47"/>
    <mergeCell ref="G48:I48"/>
    <mergeCell ref="G49:I49"/>
    <mergeCell ref="H1:I2"/>
    <mergeCell ref="A2:B2"/>
    <mergeCell ref="C2:G2"/>
    <mergeCell ref="A3:B3"/>
    <mergeCell ref="C3:G3"/>
    <mergeCell ref="H3:I3"/>
    <mergeCell ref="A4:B4"/>
    <mergeCell ref="C4:G4"/>
    <mergeCell ref="H4:I4"/>
    <mergeCell ref="H5:I5"/>
    <mergeCell ref="A7:I7"/>
    <mergeCell ref="A8:E8"/>
    <mergeCell ref="F8:I8"/>
    <mergeCell ref="F9:I9"/>
    <mergeCell ref="A9:E9"/>
    <mergeCell ref="A10:C10"/>
    <mergeCell ref="D10:E10"/>
    <mergeCell ref="F10:I10"/>
    <mergeCell ref="A11:C11"/>
    <mergeCell ref="D11:E11"/>
    <mergeCell ref="F11:I11"/>
    <mergeCell ref="G16:I16"/>
    <mergeCell ref="G17:I17"/>
    <mergeCell ref="A13:I13"/>
    <mergeCell ref="B14:C14"/>
    <mergeCell ref="G14:I14"/>
    <mergeCell ref="B15:C15"/>
    <mergeCell ref="G15:I15"/>
    <mergeCell ref="B16:C16"/>
    <mergeCell ref="B17:C17"/>
    <mergeCell ref="G24:I24"/>
    <mergeCell ref="G25:I25"/>
    <mergeCell ref="G26:I26"/>
    <mergeCell ref="G27:I27"/>
    <mergeCell ref="G28:I28"/>
    <mergeCell ref="B18:C18"/>
    <mergeCell ref="G18:I18"/>
    <mergeCell ref="B19:C19"/>
    <mergeCell ref="G19:I19"/>
    <mergeCell ref="B20:C20"/>
    <mergeCell ref="G20:I20"/>
    <mergeCell ref="G21:I21"/>
    <mergeCell ref="G22:I22"/>
    <mergeCell ref="G23:I23"/>
  </mergeCells>
  <pageMargins left="0.7" right="0.7" top="0.75" bottom="0.75" header="0" footer="0"/>
  <pageSetup orientation="landscape"/>
  <headerFooter>
    <oddFooter>&amp;CPage &amp;P of &amp;R 210 North 1950 West SLC, UT 84134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34" workbookViewId="0">
      <selection activeCell="M28" sqref="M28"/>
    </sheetView>
  </sheetViews>
  <sheetFormatPr defaultColWidth="14.5" defaultRowHeight="15" customHeight="1"/>
  <cols>
    <col min="1" max="2" width="6.6640625" customWidth="1"/>
    <col min="3" max="3" width="26.6640625" customWidth="1"/>
    <col min="4" max="6" width="14.6640625" customWidth="1"/>
    <col min="7" max="7" width="4.6640625" customWidth="1"/>
    <col min="8" max="9" width="6.6640625" customWidth="1"/>
    <col min="10" max="26" width="8" customWidth="1"/>
  </cols>
  <sheetData>
    <row r="1" spans="1:26" ht="6" customHeight="1">
      <c r="A1" s="1"/>
      <c r="B1" s="1"/>
      <c r="C1" s="1"/>
      <c r="D1" s="1"/>
      <c r="E1" s="1"/>
      <c r="F1" s="1"/>
      <c r="G1" s="1"/>
      <c r="H1" s="245">
        <f>AssessmentYear</f>
        <v>2024</v>
      </c>
      <c r="I1" s="2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42"/>
      <c r="B2" s="220"/>
      <c r="C2" s="246" t="s">
        <v>0</v>
      </c>
      <c r="D2" s="220"/>
      <c r="E2" s="220"/>
      <c r="F2" s="220"/>
      <c r="G2" s="220"/>
      <c r="H2" s="220"/>
      <c r="I2" s="2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247"/>
      <c r="B3" s="220"/>
      <c r="C3" s="237" t="s">
        <v>1</v>
      </c>
      <c r="D3" s="220"/>
      <c r="E3" s="220"/>
      <c r="F3" s="220"/>
      <c r="G3" s="220"/>
      <c r="H3" s="237" t="str">
        <f>FormNumber</f>
        <v>PT-31MINING</v>
      </c>
      <c r="I3" s="2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42"/>
      <c r="B4" s="220"/>
      <c r="C4" s="235" t="s">
        <v>152</v>
      </c>
      <c r="D4" s="220"/>
      <c r="E4" s="220"/>
      <c r="F4" s="220"/>
      <c r="G4" s="220"/>
      <c r="H4" s="236">
        <f>Revision</f>
        <v>45261</v>
      </c>
      <c r="I4" s="22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A5" s="1"/>
      <c r="B5" s="1"/>
      <c r="C5" s="1"/>
      <c r="D5" s="1"/>
      <c r="E5" s="1"/>
      <c r="F5" s="1"/>
      <c r="G5" s="1"/>
      <c r="H5" s="237"/>
      <c r="I5" s="2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24" t="s">
        <v>3</v>
      </c>
      <c r="B7" s="225"/>
      <c r="C7" s="225"/>
      <c r="D7" s="225"/>
      <c r="E7" s="225"/>
      <c r="F7" s="225"/>
      <c r="G7" s="225"/>
      <c r="H7" s="225"/>
      <c r="I7" s="22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38" t="s">
        <v>4</v>
      </c>
      <c r="B8" s="220"/>
      <c r="C8" s="220"/>
      <c r="D8" s="220"/>
      <c r="E8" s="220"/>
      <c r="F8" s="238" t="s">
        <v>5</v>
      </c>
      <c r="G8" s="220"/>
      <c r="H8" s="220"/>
      <c r="I8" s="22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239" t="s">
        <v>6</v>
      </c>
      <c r="B9" s="240"/>
      <c r="C9" s="240"/>
      <c r="D9" s="240"/>
      <c r="E9" s="240"/>
      <c r="F9" s="239" t="s">
        <v>6</v>
      </c>
      <c r="G9" s="240"/>
      <c r="H9" s="240"/>
      <c r="I9" s="24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43" t="s">
        <v>7</v>
      </c>
      <c r="B10" s="217"/>
      <c r="C10" s="218"/>
      <c r="D10" s="243" t="s">
        <v>8</v>
      </c>
      <c r="E10" s="218"/>
      <c r="F10" s="243" t="s">
        <v>9</v>
      </c>
      <c r="G10" s="217"/>
      <c r="H10" s="217"/>
      <c r="I10" s="2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39" t="s">
        <v>6</v>
      </c>
      <c r="B11" s="240"/>
      <c r="C11" s="241"/>
      <c r="D11" s="239" t="s">
        <v>6</v>
      </c>
      <c r="E11" s="241"/>
      <c r="F11" s="239"/>
      <c r="G11" s="240"/>
      <c r="H11" s="240"/>
      <c r="I11" s="24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275" t="s">
        <v>65</v>
      </c>
      <c r="B13" s="276"/>
      <c r="C13" s="276"/>
      <c r="D13" s="276"/>
      <c r="E13" s="276"/>
      <c r="F13" s="276"/>
      <c r="G13" s="276"/>
      <c r="H13" s="276"/>
      <c r="I13" s="27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48"/>
      <c r="B14" s="267"/>
      <c r="C14" s="217"/>
      <c r="D14" s="49"/>
      <c r="E14" s="267"/>
      <c r="F14" s="218"/>
      <c r="G14" s="278" t="s">
        <v>13</v>
      </c>
      <c r="H14" s="220"/>
      <c r="I14" s="2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48"/>
      <c r="B15" s="233" t="s">
        <v>66</v>
      </c>
      <c r="C15" s="220"/>
      <c r="D15" s="221"/>
      <c r="E15" s="233" t="s">
        <v>67</v>
      </c>
      <c r="F15" s="221"/>
      <c r="G15" s="278" t="s">
        <v>59</v>
      </c>
      <c r="H15" s="220"/>
      <c r="I15" s="2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48"/>
      <c r="B16" s="256" t="s">
        <v>14</v>
      </c>
      <c r="C16" s="240"/>
      <c r="D16" s="241"/>
      <c r="E16" s="234" t="s">
        <v>15</v>
      </c>
      <c r="F16" s="221"/>
      <c r="G16" s="279" t="s">
        <v>16</v>
      </c>
      <c r="H16" s="220"/>
      <c r="I16" s="2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50">
        <v>1</v>
      </c>
      <c r="B17" s="285"/>
      <c r="C17" s="217"/>
      <c r="D17" s="218"/>
      <c r="E17" s="267"/>
      <c r="F17" s="218"/>
      <c r="G17" s="268"/>
      <c r="H17" s="217"/>
      <c r="I17" s="21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51">
        <v>2</v>
      </c>
      <c r="B18" s="281"/>
      <c r="C18" s="225"/>
      <c r="D18" s="226"/>
      <c r="E18" s="269"/>
      <c r="F18" s="226"/>
      <c r="G18" s="270"/>
      <c r="H18" s="225"/>
      <c r="I18" s="22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0">
        <v>3</v>
      </c>
      <c r="B19" s="280"/>
      <c r="C19" s="220"/>
      <c r="D19" s="221"/>
      <c r="E19" s="271"/>
      <c r="F19" s="221"/>
      <c r="G19" s="272"/>
      <c r="H19" s="220"/>
      <c r="I19" s="2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51">
        <v>4</v>
      </c>
      <c r="B20" s="53"/>
      <c r="C20" s="54"/>
      <c r="D20" s="54"/>
      <c r="E20" s="269"/>
      <c r="F20" s="226"/>
      <c r="G20" s="270"/>
      <c r="H20" s="225"/>
      <c r="I20" s="22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20">
        <v>5</v>
      </c>
      <c r="B21" s="280"/>
      <c r="C21" s="220"/>
      <c r="D21" s="221"/>
      <c r="E21" s="271"/>
      <c r="F21" s="221"/>
      <c r="G21" s="272"/>
      <c r="H21" s="220"/>
      <c r="I21" s="2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51">
        <v>6</v>
      </c>
      <c r="B22" s="281"/>
      <c r="C22" s="225"/>
      <c r="D22" s="226"/>
      <c r="E22" s="269"/>
      <c r="F22" s="226"/>
      <c r="G22" s="270"/>
      <c r="H22" s="225"/>
      <c r="I22" s="22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0">
        <v>7</v>
      </c>
      <c r="B23" s="280"/>
      <c r="C23" s="220"/>
      <c r="D23" s="221"/>
      <c r="E23" s="271"/>
      <c r="F23" s="221"/>
      <c r="G23" s="272"/>
      <c r="H23" s="220"/>
      <c r="I23" s="2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51">
        <v>8</v>
      </c>
      <c r="B24" s="281"/>
      <c r="C24" s="225"/>
      <c r="D24" s="226"/>
      <c r="E24" s="269"/>
      <c r="F24" s="226"/>
      <c r="G24" s="270"/>
      <c r="H24" s="225"/>
      <c r="I24" s="22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55">
        <v>9</v>
      </c>
      <c r="B25" s="282"/>
      <c r="C25" s="240"/>
      <c r="D25" s="241"/>
      <c r="E25" s="283"/>
      <c r="F25" s="241"/>
      <c r="G25" s="284"/>
      <c r="H25" s="240"/>
      <c r="I25" s="24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56">
        <v>10</v>
      </c>
      <c r="B26" s="274" t="s">
        <v>68</v>
      </c>
      <c r="C26" s="264"/>
      <c r="D26" s="264"/>
      <c r="E26" s="264"/>
      <c r="F26" s="265"/>
      <c r="G26" s="273" t="str">
        <f>IF(SUM($G$17:$G$25)&lt;&gt;0,SUM($G$17:$G$25),"")</f>
        <v/>
      </c>
      <c r="H26" s="264"/>
      <c r="I26" s="26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" customHeight="1">
      <c r="A27" s="52"/>
      <c r="B27" s="52"/>
      <c r="C27" s="52"/>
      <c r="D27" s="52"/>
      <c r="E27" s="52"/>
      <c r="F27" s="52"/>
      <c r="G27" s="52"/>
      <c r="H27" s="52"/>
      <c r="I27" s="5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275" t="s">
        <v>159</v>
      </c>
      <c r="B28" s="276"/>
      <c r="C28" s="276"/>
      <c r="D28" s="276"/>
      <c r="E28" s="276"/>
      <c r="F28" s="276"/>
      <c r="G28" s="276"/>
      <c r="H28" s="276"/>
      <c r="I28" s="27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48"/>
      <c r="B29" s="267"/>
      <c r="C29" s="217"/>
      <c r="D29" s="49"/>
      <c r="E29" s="267"/>
      <c r="F29" s="218"/>
      <c r="G29" s="278" t="s">
        <v>13</v>
      </c>
      <c r="H29" s="220"/>
      <c r="I29" s="2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48"/>
      <c r="B30" s="233" t="s">
        <v>69</v>
      </c>
      <c r="C30" s="220"/>
      <c r="D30" s="221"/>
      <c r="E30" s="233" t="s">
        <v>67</v>
      </c>
      <c r="F30" s="221"/>
      <c r="G30" s="278" t="s">
        <v>70</v>
      </c>
      <c r="H30" s="220"/>
      <c r="I30" s="2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48"/>
      <c r="B31" s="256" t="s">
        <v>14</v>
      </c>
      <c r="C31" s="240"/>
      <c r="D31" s="241"/>
      <c r="E31" s="234" t="s">
        <v>15</v>
      </c>
      <c r="F31" s="221"/>
      <c r="G31" s="279" t="s">
        <v>16</v>
      </c>
      <c r="H31" s="220"/>
      <c r="I31" s="2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50">
        <v>11</v>
      </c>
      <c r="B32" s="285"/>
      <c r="C32" s="217"/>
      <c r="D32" s="218"/>
      <c r="E32" s="267"/>
      <c r="F32" s="218"/>
      <c r="G32" s="268"/>
      <c r="H32" s="217"/>
      <c r="I32" s="2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51">
        <v>12</v>
      </c>
      <c r="B33" s="281"/>
      <c r="C33" s="225"/>
      <c r="D33" s="226"/>
      <c r="E33" s="269"/>
      <c r="F33" s="226"/>
      <c r="G33" s="270"/>
      <c r="H33" s="225"/>
      <c r="I33" s="22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20">
        <v>13</v>
      </c>
      <c r="B34" s="280"/>
      <c r="C34" s="220"/>
      <c r="D34" s="221"/>
      <c r="E34" s="271"/>
      <c r="F34" s="221"/>
      <c r="G34" s="272"/>
      <c r="H34" s="220"/>
      <c r="I34" s="2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51">
        <v>14</v>
      </c>
      <c r="B35" s="281"/>
      <c r="C35" s="225"/>
      <c r="D35" s="226"/>
      <c r="E35" s="269"/>
      <c r="F35" s="226"/>
      <c r="G35" s="270"/>
      <c r="H35" s="225"/>
      <c r="I35" s="22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20">
        <v>15</v>
      </c>
      <c r="B36" s="280"/>
      <c r="C36" s="220"/>
      <c r="D36" s="221"/>
      <c r="E36" s="271"/>
      <c r="F36" s="221"/>
      <c r="G36" s="272"/>
      <c r="H36" s="220"/>
      <c r="I36" s="2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51">
        <v>16</v>
      </c>
      <c r="B37" s="281"/>
      <c r="C37" s="225"/>
      <c r="D37" s="226"/>
      <c r="E37" s="269"/>
      <c r="F37" s="226"/>
      <c r="G37" s="270"/>
      <c r="H37" s="225"/>
      <c r="I37" s="22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20">
        <v>17</v>
      </c>
      <c r="B38" s="280"/>
      <c r="C38" s="220"/>
      <c r="D38" s="221"/>
      <c r="E38" s="271"/>
      <c r="F38" s="221"/>
      <c r="G38" s="272"/>
      <c r="H38" s="220"/>
      <c r="I38" s="2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51">
        <v>18</v>
      </c>
      <c r="B39" s="281"/>
      <c r="C39" s="225"/>
      <c r="D39" s="226"/>
      <c r="E39" s="269"/>
      <c r="F39" s="226"/>
      <c r="G39" s="270"/>
      <c r="H39" s="225"/>
      <c r="I39" s="22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55">
        <v>19</v>
      </c>
      <c r="B40" s="282"/>
      <c r="C40" s="240"/>
      <c r="D40" s="241"/>
      <c r="E40" s="283"/>
      <c r="F40" s="241"/>
      <c r="G40" s="284"/>
      <c r="H40" s="240"/>
      <c r="I40" s="24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56">
        <v>20</v>
      </c>
      <c r="B41" s="274" t="s">
        <v>71</v>
      </c>
      <c r="C41" s="264"/>
      <c r="D41" s="264"/>
      <c r="E41" s="264"/>
      <c r="F41" s="265"/>
      <c r="G41" s="273" t="str">
        <f>IF(SUM($G$32:$G$40)&lt;&gt;0,SUM($G$32:$G$40),"")</f>
        <v/>
      </c>
      <c r="H41" s="264"/>
      <c r="I41" s="26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" customHeight="1">
      <c r="A42" s="52"/>
      <c r="B42" s="52"/>
      <c r="C42" s="52"/>
      <c r="D42" s="52"/>
      <c r="E42" s="52"/>
      <c r="F42" s="52"/>
      <c r="G42" s="52"/>
      <c r="H42" s="52"/>
      <c r="I42" s="5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75" t="s">
        <v>72</v>
      </c>
      <c r="B43" s="276"/>
      <c r="C43" s="276"/>
      <c r="D43" s="276"/>
      <c r="E43" s="276"/>
      <c r="F43" s="276"/>
      <c r="G43" s="276"/>
      <c r="H43" s="276"/>
      <c r="I43" s="27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48"/>
      <c r="B44" s="267"/>
      <c r="C44" s="217"/>
      <c r="D44" s="217"/>
      <c r="E44" s="217"/>
      <c r="F44" s="218"/>
      <c r="G44" s="278" t="s">
        <v>13</v>
      </c>
      <c r="H44" s="220"/>
      <c r="I44" s="2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48"/>
      <c r="B45" s="233" t="s">
        <v>73</v>
      </c>
      <c r="C45" s="220"/>
      <c r="D45" s="220"/>
      <c r="E45" s="220"/>
      <c r="F45" s="221"/>
      <c r="G45" s="278" t="s">
        <v>70</v>
      </c>
      <c r="H45" s="220"/>
      <c r="I45" s="2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48"/>
      <c r="B46" s="234" t="s">
        <v>14</v>
      </c>
      <c r="C46" s="220"/>
      <c r="D46" s="220"/>
      <c r="E46" s="220"/>
      <c r="F46" s="221"/>
      <c r="G46" s="279" t="s">
        <v>15</v>
      </c>
      <c r="H46" s="220"/>
      <c r="I46" s="2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50">
        <v>21</v>
      </c>
      <c r="B47" s="267"/>
      <c r="C47" s="217"/>
      <c r="D47" s="217"/>
      <c r="E47" s="217"/>
      <c r="F47" s="218"/>
      <c r="G47" s="268"/>
      <c r="H47" s="217"/>
      <c r="I47" s="2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51">
        <v>22</v>
      </c>
      <c r="B48" s="269"/>
      <c r="C48" s="225"/>
      <c r="D48" s="225"/>
      <c r="E48" s="225"/>
      <c r="F48" s="226"/>
      <c r="G48" s="270"/>
      <c r="H48" s="225"/>
      <c r="I48" s="22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0">
        <v>23</v>
      </c>
      <c r="B49" s="271"/>
      <c r="C49" s="220"/>
      <c r="D49" s="220"/>
      <c r="E49" s="220"/>
      <c r="F49" s="221"/>
      <c r="G49" s="272"/>
      <c r="H49" s="220"/>
      <c r="I49" s="2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51">
        <v>24</v>
      </c>
      <c r="B50" s="269"/>
      <c r="C50" s="225"/>
      <c r="D50" s="225"/>
      <c r="E50" s="225"/>
      <c r="F50" s="226"/>
      <c r="G50" s="270"/>
      <c r="H50" s="225"/>
      <c r="I50" s="22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20">
        <v>25</v>
      </c>
      <c r="B51" s="271"/>
      <c r="C51" s="220"/>
      <c r="D51" s="220"/>
      <c r="E51" s="220"/>
      <c r="F51" s="221"/>
      <c r="G51" s="272"/>
      <c r="H51" s="220"/>
      <c r="I51" s="2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51">
        <v>26</v>
      </c>
      <c r="B52" s="269"/>
      <c r="C52" s="225"/>
      <c r="D52" s="225"/>
      <c r="E52" s="225"/>
      <c r="F52" s="226"/>
      <c r="G52" s="270"/>
      <c r="H52" s="225"/>
      <c r="I52" s="22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20">
        <v>27</v>
      </c>
      <c r="B53" s="271"/>
      <c r="C53" s="220"/>
      <c r="D53" s="220"/>
      <c r="E53" s="220"/>
      <c r="F53" s="221"/>
      <c r="G53" s="272"/>
      <c r="H53" s="220"/>
      <c r="I53" s="2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51">
        <v>28</v>
      </c>
      <c r="B54" s="269"/>
      <c r="C54" s="225"/>
      <c r="D54" s="225"/>
      <c r="E54" s="225"/>
      <c r="F54" s="226"/>
      <c r="G54" s="270"/>
      <c r="H54" s="225"/>
      <c r="I54" s="22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20">
        <v>29</v>
      </c>
      <c r="B55" s="271"/>
      <c r="C55" s="220"/>
      <c r="D55" s="220"/>
      <c r="E55" s="220"/>
      <c r="F55" s="221"/>
      <c r="G55" s="272"/>
      <c r="H55" s="220"/>
      <c r="I55" s="2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51">
        <v>30</v>
      </c>
      <c r="B56" s="269"/>
      <c r="C56" s="225"/>
      <c r="D56" s="225"/>
      <c r="E56" s="225"/>
      <c r="F56" s="226"/>
      <c r="G56" s="270"/>
      <c r="H56" s="225"/>
      <c r="I56" s="22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55">
        <v>31</v>
      </c>
      <c r="B57" s="283"/>
      <c r="C57" s="240"/>
      <c r="D57" s="240"/>
      <c r="E57" s="240"/>
      <c r="F57" s="241"/>
      <c r="G57" s="284"/>
      <c r="H57" s="240"/>
      <c r="I57" s="24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56">
        <v>32</v>
      </c>
      <c r="B58" s="274" t="s">
        <v>74</v>
      </c>
      <c r="C58" s="264"/>
      <c r="D58" s="264"/>
      <c r="E58" s="264"/>
      <c r="F58" s="265"/>
      <c r="G58" s="273" t="str">
        <f>IF(SUM($G$47:$G$57)&lt;&gt;0,SUM($G$47:$G$57),"")</f>
        <v/>
      </c>
      <c r="H58" s="264"/>
      <c r="I58" s="26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9">
    <mergeCell ref="B19:D19"/>
    <mergeCell ref="E19:F19"/>
    <mergeCell ref="G19:I19"/>
    <mergeCell ref="E20:F20"/>
    <mergeCell ref="G20:I20"/>
    <mergeCell ref="E21:F21"/>
    <mergeCell ref="G21:I21"/>
    <mergeCell ref="B21:D21"/>
    <mergeCell ref="B22:D22"/>
    <mergeCell ref="E22:F22"/>
    <mergeCell ref="G22:I22"/>
    <mergeCell ref="B23:D23"/>
    <mergeCell ref="E23:F23"/>
    <mergeCell ref="G23:I23"/>
    <mergeCell ref="B24:D24"/>
    <mergeCell ref="E24:F24"/>
    <mergeCell ref="G24:I24"/>
    <mergeCell ref="B25:D25"/>
    <mergeCell ref="E25:F25"/>
    <mergeCell ref="G25:I25"/>
    <mergeCell ref="G26:I26"/>
    <mergeCell ref="B26:F26"/>
    <mergeCell ref="A28:I28"/>
    <mergeCell ref="B29:C29"/>
    <mergeCell ref="E29:F29"/>
    <mergeCell ref="G29:I29"/>
    <mergeCell ref="E30:F30"/>
    <mergeCell ref="G30:I30"/>
    <mergeCell ref="H1:I2"/>
    <mergeCell ref="A2:B2"/>
    <mergeCell ref="C2:G2"/>
    <mergeCell ref="A3:B3"/>
    <mergeCell ref="C3:G3"/>
    <mergeCell ref="H3:I3"/>
    <mergeCell ref="A4:B4"/>
    <mergeCell ref="C4:G4"/>
    <mergeCell ref="H4:I4"/>
    <mergeCell ref="H5:I5"/>
    <mergeCell ref="A7:I7"/>
    <mergeCell ref="A8:E8"/>
    <mergeCell ref="F8:I8"/>
    <mergeCell ref="F9:I9"/>
    <mergeCell ref="A9:E9"/>
    <mergeCell ref="A10:C10"/>
    <mergeCell ref="D10:E10"/>
    <mergeCell ref="F10:I10"/>
    <mergeCell ref="A11:C11"/>
    <mergeCell ref="D11:E11"/>
    <mergeCell ref="F11:I11"/>
    <mergeCell ref="A13:I13"/>
    <mergeCell ref="B14:C14"/>
    <mergeCell ref="E14:F14"/>
    <mergeCell ref="G14:I14"/>
    <mergeCell ref="B15:D15"/>
    <mergeCell ref="E15:F15"/>
    <mergeCell ref="G15:I15"/>
    <mergeCell ref="E18:F18"/>
    <mergeCell ref="G18:I18"/>
    <mergeCell ref="B16:D16"/>
    <mergeCell ref="E16:F16"/>
    <mergeCell ref="G16:I16"/>
    <mergeCell ref="B17:D17"/>
    <mergeCell ref="E17:F17"/>
    <mergeCell ref="G17:I17"/>
    <mergeCell ref="B18:D18"/>
    <mergeCell ref="B30:D30"/>
    <mergeCell ref="B31:D31"/>
    <mergeCell ref="E31:F31"/>
    <mergeCell ref="G31:I31"/>
    <mergeCell ref="B32:D32"/>
    <mergeCell ref="E32:F32"/>
    <mergeCell ref="G32:I32"/>
    <mergeCell ref="B50:F50"/>
    <mergeCell ref="G50:I50"/>
    <mergeCell ref="E35:F35"/>
    <mergeCell ref="G35:I35"/>
    <mergeCell ref="B33:D33"/>
    <mergeCell ref="E33:F33"/>
    <mergeCell ref="G33:I33"/>
    <mergeCell ref="B34:D34"/>
    <mergeCell ref="E34:F34"/>
    <mergeCell ref="G34:I34"/>
    <mergeCell ref="B35:D35"/>
    <mergeCell ref="E38:F38"/>
    <mergeCell ref="G38:I38"/>
    <mergeCell ref="B36:D36"/>
    <mergeCell ref="E36:F36"/>
    <mergeCell ref="G36:I36"/>
    <mergeCell ref="B37:D37"/>
    <mergeCell ref="B51:F51"/>
    <mergeCell ref="G51:I51"/>
    <mergeCell ref="B52:F52"/>
    <mergeCell ref="G52:I52"/>
    <mergeCell ref="G53:I53"/>
    <mergeCell ref="B57:F57"/>
    <mergeCell ref="G57:I57"/>
    <mergeCell ref="B58:F58"/>
    <mergeCell ref="G58:I58"/>
    <mergeCell ref="B53:F53"/>
    <mergeCell ref="B54:F54"/>
    <mergeCell ref="G54:I54"/>
    <mergeCell ref="B55:F55"/>
    <mergeCell ref="G55:I55"/>
    <mergeCell ref="B56:F56"/>
    <mergeCell ref="G56:I56"/>
    <mergeCell ref="E37:F37"/>
    <mergeCell ref="G37:I37"/>
    <mergeCell ref="B38:D38"/>
    <mergeCell ref="B39:D39"/>
    <mergeCell ref="E39:F39"/>
    <mergeCell ref="G39:I39"/>
    <mergeCell ref="B40:D40"/>
    <mergeCell ref="E40:F40"/>
    <mergeCell ref="G40:I40"/>
    <mergeCell ref="B47:F47"/>
    <mergeCell ref="G47:I47"/>
    <mergeCell ref="B48:F48"/>
    <mergeCell ref="G48:I48"/>
    <mergeCell ref="B49:F49"/>
    <mergeCell ref="G49:I49"/>
    <mergeCell ref="G41:I41"/>
    <mergeCell ref="B41:F41"/>
    <mergeCell ref="A43:I43"/>
    <mergeCell ref="B44:F44"/>
    <mergeCell ref="G44:I44"/>
    <mergeCell ref="B45:F45"/>
    <mergeCell ref="G45:I45"/>
    <mergeCell ref="G46:I46"/>
    <mergeCell ref="B46:F46"/>
  </mergeCells>
  <pageMargins left="0.7" right="0.7" top="0.75" bottom="0.75" header="0" footer="0"/>
  <pageSetup orientation="landscape"/>
  <headerFooter>
    <oddFooter>&amp;CPage &amp;P of &amp;R 210 North 1950 West SLC, UT 84134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973"/>
  <sheetViews>
    <sheetView topLeftCell="Q1" zoomScaleNormal="100" zoomScaleSheetLayoutView="100" workbookViewId="0">
      <selection activeCell="AN52" sqref="AN52"/>
    </sheetView>
  </sheetViews>
  <sheetFormatPr defaultColWidth="14.5" defaultRowHeight="15" customHeight="1"/>
  <cols>
    <col min="1" max="2" width="6.6640625" customWidth="1"/>
    <col min="3" max="3" width="20.6640625" customWidth="1"/>
    <col min="4" max="4" width="12.83203125" customWidth="1"/>
    <col min="5" max="10" width="14.6640625" customWidth="1"/>
    <col min="11" max="12" width="6.6640625" customWidth="1"/>
    <col min="13" max="13" width="25.5" customWidth="1"/>
    <col min="14" max="19" width="14.6640625" customWidth="1"/>
    <col min="20" max="20" width="6.6640625" customWidth="1"/>
    <col min="21" max="21" width="13.33203125" customWidth="1"/>
    <col min="22" max="22" width="18.6640625" customWidth="1"/>
    <col min="23" max="28" width="14.6640625" customWidth="1"/>
    <col min="29" max="29" width="6.6640625" customWidth="1"/>
    <col min="30" max="30" width="14.5" customWidth="1"/>
    <col min="31" max="31" width="17.83203125" customWidth="1"/>
    <col min="32" max="37" width="14.6640625" customWidth="1"/>
    <col min="38" max="38" width="6.6640625" customWidth="1"/>
    <col min="39" max="40" width="9.33203125" customWidth="1"/>
  </cols>
  <sheetData>
    <row r="1" spans="1:40" ht="6" customHeight="1">
      <c r="A1" s="1"/>
      <c r="B1" s="1"/>
      <c r="C1" s="1"/>
      <c r="D1" s="1"/>
      <c r="E1" s="1"/>
      <c r="F1" s="1"/>
      <c r="G1" s="1"/>
      <c r="H1" s="1"/>
      <c r="I1" s="1"/>
      <c r="J1" s="303">
        <f>AssessmentYear</f>
        <v>2024</v>
      </c>
      <c r="K1" s="1"/>
      <c r="L1" s="1"/>
      <c r="M1" s="1"/>
      <c r="N1" s="1"/>
      <c r="O1" s="1"/>
      <c r="P1" s="1"/>
      <c r="Q1" s="1"/>
      <c r="R1" s="1"/>
      <c r="S1" s="303">
        <f>AssessmentYear</f>
        <v>2024</v>
      </c>
      <c r="T1" s="1"/>
      <c r="U1" s="1"/>
      <c r="V1" s="1"/>
      <c r="W1" s="1"/>
      <c r="X1" s="1"/>
      <c r="Y1" s="1"/>
      <c r="Z1" s="1"/>
      <c r="AA1" s="1"/>
      <c r="AB1" s="303">
        <f>AssessmentYear</f>
        <v>2024</v>
      </c>
      <c r="AC1" s="94"/>
      <c r="AD1" s="94"/>
      <c r="AE1" s="94"/>
      <c r="AF1" s="94"/>
      <c r="AG1" s="94"/>
      <c r="AH1" s="94"/>
      <c r="AI1" s="94"/>
      <c r="AJ1" s="94"/>
      <c r="AK1" s="492">
        <f>AssessmentYear</f>
        <v>2024</v>
      </c>
      <c r="AM1" s="1"/>
      <c r="AN1" s="1"/>
    </row>
    <row r="2" spans="1:40" ht="18" customHeight="1">
      <c r="A2" s="242"/>
      <c r="B2" s="220"/>
      <c r="C2" s="246" t="s">
        <v>0</v>
      </c>
      <c r="D2" s="246"/>
      <c r="E2" s="246"/>
      <c r="F2" s="246"/>
      <c r="G2" s="246"/>
      <c r="H2" s="246"/>
      <c r="I2" s="246"/>
      <c r="J2" s="303"/>
      <c r="K2" s="242"/>
      <c r="L2" s="220"/>
      <c r="M2" s="246" t="s">
        <v>0</v>
      </c>
      <c r="N2" s="246"/>
      <c r="O2" s="246"/>
      <c r="P2" s="246"/>
      <c r="Q2" s="246"/>
      <c r="R2" s="246"/>
      <c r="S2" s="303"/>
      <c r="T2" s="133"/>
      <c r="V2" s="246" t="s">
        <v>0</v>
      </c>
      <c r="W2" s="246"/>
      <c r="X2" s="246"/>
      <c r="Y2" s="246"/>
      <c r="Z2" s="246"/>
      <c r="AA2" s="246"/>
      <c r="AB2" s="303"/>
      <c r="AC2" s="493"/>
      <c r="AD2" s="315" t="s">
        <v>0</v>
      </c>
      <c r="AE2" s="315"/>
      <c r="AF2" s="315"/>
      <c r="AG2" s="315"/>
      <c r="AH2" s="315"/>
      <c r="AI2" s="315"/>
      <c r="AJ2" s="315"/>
      <c r="AK2" s="492"/>
      <c r="AM2" s="1"/>
      <c r="AN2" s="1"/>
    </row>
    <row r="3" spans="1:40" ht="13.5" customHeight="1">
      <c r="A3" s="247"/>
      <c r="B3" s="220"/>
      <c r="C3" s="237" t="s">
        <v>1</v>
      </c>
      <c r="D3" s="237"/>
      <c r="E3" s="237"/>
      <c r="F3" s="237"/>
      <c r="G3" s="237"/>
      <c r="H3" s="237"/>
      <c r="I3" s="237"/>
      <c r="J3" s="2" t="str">
        <f>FormNumber</f>
        <v>PT-31MINING</v>
      </c>
      <c r="K3" s="247"/>
      <c r="L3" s="220"/>
      <c r="M3" s="237" t="s">
        <v>1</v>
      </c>
      <c r="N3" s="237"/>
      <c r="O3" s="237"/>
      <c r="P3" s="237"/>
      <c r="Q3" s="237"/>
      <c r="R3" s="237"/>
      <c r="S3" s="2" t="str">
        <f>FormNumber</f>
        <v>PT-31MINING</v>
      </c>
      <c r="T3" s="135"/>
      <c r="V3" s="237" t="s">
        <v>1</v>
      </c>
      <c r="W3" s="237"/>
      <c r="X3" s="237"/>
      <c r="Y3" s="237"/>
      <c r="Z3" s="237"/>
      <c r="AA3" s="237"/>
      <c r="AB3" s="2" t="str">
        <f>FormNumber</f>
        <v>PT-31MINING</v>
      </c>
      <c r="AC3" s="494"/>
      <c r="AD3" s="144"/>
      <c r="AE3" s="316" t="s">
        <v>1</v>
      </c>
      <c r="AF3" s="316"/>
      <c r="AG3" s="316"/>
      <c r="AH3" s="316"/>
      <c r="AI3" s="316"/>
      <c r="AJ3" s="316"/>
      <c r="AK3" s="495" t="str">
        <f>FormNumber</f>
        <v>PT-31MINING</v>
      </c>
      <c r="AM3" s="1"/>
      <c r="AN3" s="1"/>
    </row>
    <row r="4" spans="1:40" ht="13.5" customHeight="1">
      <c r="A4" s="242"/>
      <c r="B4" s="220"/>
      <c r="C4" s="235" t="s">
        <v>75</v>
      </c>
      <c r="D4" s="235"/>
      <c r="E4" s="235"/>
      <c r="F4" s="235"/>
      <c r="G4" s="235"/>
      <c r="H4" s="235"/>
      <c r="I4" s="235"/>
      <c r="J4" s="132">
        <f>Revision</f>
        <v>45261</v>
      </c>
      <c r="K4" s="242"/>
      <c r="L4" s="220"/>
      <c r="M4" s="235" t="s">
        <v>76</v>
      </c>
      <c r="N4" s="235"/>
      <c r="O4" s="235"/>
      <c r="P4" s="235"/>
      <c r="Q4" s="235"/>
      <c r="R4" s="235"/>
      <c r="S4" s="132">
        <f>Revision</f>
        <v>45261</v>
      </c>
      <c r="T4" s="133"/>
      <c r="V4" s="235" t="s">
        <v>77</v>
      </c>
      <c r="W4" s="235"/>
      <c r="X4" s="235"/>
      <c r="Y4" s="235"/>
      <c r="Z4" s="235"/>
      <c r="AA4" s="235"/>
      <c r="AB4" s="132">
        <f>Revision</f>
        <v>45261</v>
      </c>
      <c r="AC4" s="493"/>
      <c r="AD4" s="317" t="s">
        <v>121</v>
      </c>
      <c r="AE4" s="318"/>
      <c r="AF4" s="318"/>
      <c r="AG4" s="318"/>
      <c r="AH4" s="318"/>
      <c r="AI4" s="318"/>
      <c r="AJ4" s="318"/>
      <c r="AK4" s="496">
        <f>Revision</f>
        <v>45261</v>
      </c>
      <c r="AM4" s="1"/>
      <c r="AN4" s="1"/>
    </row>
    <row r="5" spans="1:40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94"/>
      <c r="AD5" s="94"/>
      <c r="AE5" s="94"/>
      <c r="AF5" s="94"/>
      <c r="AG5" s="94"/>
      <c r="AH5" s="94"/>
      <c r="AI5" s="94"/>
      <c r="AJ5" s="94"/>
      <c r="AK5" s="495"/>
      <c r="AM5" s="1"/>
      <c r="AN5" s="1"/>
    </row>
    <row r="6" spans="1:40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94"/>
      <c r="AD6" s="94"/>
      <c r="AE6" s="94"/>
      <c r="AF6" s="94"/>
      <c r="AG6" s="94"/>
      <c r="AH6" s="94"/>
      <c r="AI6" s="94"/>
      <c r="AJ6" s="94"/>
      <c r="AK6" s="497"/>
      <c r="AL6" s="1"/>
      <c r="AM6" s="1"/>
      <c r="AN6" s="1"/>
    </row>
    <row r="7" spans="1:40" ht="12.75" customHeight="1">
      <c r="A7" s="300" t="s">
        <v>3</v>
      </c>
      <c r="B7" s="301"/>
      <c r="C7" s="301"/>
      <c r="D7" s="301"/>
      <c r="E7" s="301"/>
      <c r="F7" s="301"/>
      <c r="G7" s="301"/>
      <c r="H7" s="301"/>
      <c r="I7" s="301"/>
      <c r="J7" s="301"/>
      <c r="K7" s="300" t="s">
        <v>3</v>
      </c>
      <c r="L7" s="301"/>
      <c r="M7" s="301"/>
      <c r="N7" s="301"/>
      <c r="O7" s="301"/>
      <c r="P7" s="301"/>
      <c r="Q7" s="301"/>
      <c r="R7" s="301"/>
      <c r="S7" s="301"/>
      <c r="T7" s="300" t="s">
        <v>3</v>
      </c>
      <c r="U7" s="302"/>
      <c r="V7" s="302"/>
      <c r="W7" s="302"/>
      <c r="X7" s="302"/>
      <c r="Y7" s="302"/>
      <c r="Z7" s="302"/>
      <c r="AA7" s="302"/>
      <c r="AB7" s="302"/>
      <c r="AC7" s="300" t="s">
        <v>3</v>
      </c>
      <c r="AD7" s="302"/>
      <c r="AE7" s="302"/>
      <c r="AF7" s="302"/>
      <c r="AG7" s="302"/>
      <c r="AH7" s="302"/>
      <c r="AI7" s="302"/>
      <c r="AJ7" s="302"/>
      <c r="AK7" s="498"/>
      <c r="AL7" s="1"/>
      <c r="AM7" s="1"/>
    </row>
    <row r="8" spans="1:40" ht="12.75" customHeight="1">
      <c r="A8" s="290" t="s">
        <v>4</v>
      </c>
      <c r="B8" s="291"/>
      <c r="C8" s="291"/>
      <c r="D8" s="291"/>
      <c r="E8" s="291"/>
      <c r="F8" s="291"/>
      <c r="G8" s="297"/>
      <c r="H8" s="349" t="s">
        <v>5</v>
      </c>
      <c r="I8" s="349"/>
      <c r="J8" s="349"/>
      <c r="K8" s="286" t="s">
        <v>4</v>
      </c>
      <c r="L8" s="220"/>
      <c r="M8" s="220"/>
      <c r="N8" s="220"/>
      <c r="O8" s="220"/>
      <c r="P8" s="220"/>
      <c r="Q8" s="220"/>
      <c r="R8" s="220"/>
      <c r="S8" s="220"/>
      <c r="T8" s="286" t="s">
        <v>4</v>
      </c>
      <c r="U8" s="287"/>
      <c r="V8" s="287"/>
      <c r="W8" s="287"/>
      <c r="X8" s="287"/>
      <c r="Y8" s="287"/>
      <c r="Z8" s="287"/>
      <c r="AA8" s="287"/>
      <c r="AB8" s="287"/>
      <c r="AC8" s="286" t="s">
        <v>4</v>
      </c>
      <c r="AD8" s="287"/>
      <c r="AE8" s="287"/>
      <c r="AF8" s="287"/>
      <c r="AG8" s="287"/>
      <c r="AH8" s="287"/>
      <c r="AI8" s="287"/>
      <c r="AJ8" s="287"/>
      <c r="AK8" s="477"/>
      <c r="AL8" s="57"/>
    </row>
    <row r="9" spans="1:40" ht="12.75" customHeight="1">
      <c r="A9" s="288"/>
      <c r="B9" s="289"/>
      <c r="C9" s="289"/>
      <c r="D9" s="289"/>
      <c r="E9" s="289"/>
      <c r="F9" s="289"/>
      <c r="G9" s="294"/>
      <c r="H9" s="298"/>
      <c r="I9" s="298"/>
      <c r="J9" s="299"/>
      <c r="K9" s="288" t="s">
        <v>6</v>
      </c>
      <c r="L9" s="296"/>
      <c r="M9" s="296"/>
      <c r="N9" s="296"/>
      <c r="O9" s="296"/>
      <c r="P9" s="296"/>
      <c r="Q9" s="296"/>
      <c r="R9" s="296"/>
      <c r="S9" s="296"/>
      <c r="T9" s="288" t="s">
        <v>6</v>
      </c>
      <c r="U9" s="289"/>
      <c r="V9" s="289"/>
      <c r="W9" s="289"/>
      <c r="X9" s="289"/>
      <c r="Y9" s="289"/>
      <c r="Z9" s="289"/>
      <c r="AA9" s="289"/>
      <c r="AB9" s="289"/>
      <c r="AC9" s="289" t="s">
        <v>6</v>
      </c>
      <c r="AD9" s="289"/>
      <c r="AE9" s="289"/>
      <c r="AF9" s="289"/>
      <c r="AG9" s="289"/>
      <c r="AH9" s="289"/>
      <c r="AI9" s="289"/>
      <c r="AJ9" s="289"/>
      <c r="AK9" s="478"/>
      <c r="AL9" s="58"/>
    </row>
    <row r="10" spans="1:40" ht="12.75" customHeight="1">
      <c r="A10" s="290" t="s">
        <v>7</v>
      </c>
      <c r="B10" s="291"/>
      <c r="C10" s="291"/>
      <c r="D10" s="291"/>
      <c r="E10" s="297"/>
      <c r="F10" s="290" t="s">
        <v>8</v>
      </c>
      <c r="G10" s="297"/>
      <c r="H10" s="347" t="s">
        <v>9</v>
      </c>
      <c r="I10" s="347"/>
      <c r="J10" s="348"/>
      <c r="K10" s="290" t="s">
        <v>7</v>
      </c>
      <c r="L10" s="276"/>
      <c r="M10" s="276"/>
      <c r="N10" s="276"/>
      <c r="O10" s="276"/>
      <c r="P10" s="276"/>
      <c r="Q10" s="276"/>
      <c r="R10" s="276"/>
      <c r="S10" s="277"/>
      <c r="T10" s="290" t="s">
        <v>7</v>
      </c>
      <c r="U10" s="291"/>
      <c r="V10" s="291"/>
      <c r="W10" s="291"/>
      <c r="X10" s="291"/>
      <c r="Y10" s="291"/>
      <c r="Z10" s="291"/>
      <c r="AA10" s="291"/>
      <c r="AB10" s="291"/>
      <c r="AC10" s="290" t="s">
        <v>7</v>
      </c>
      <c r="AD10" s="291"/>
      <c r="AE10" s="291"/>
      <c r="AF10" s="291"/>
      <c r="AG10" s="291"/>
      <c r="AH10" s="291"/>
      <c r="AI10" s="291"/>
      <c r="AJ10" s="291"/>
      <c r="AK10" s="479"/>
      <c r="AL10" s="57"/>
    </row>
    <row r="11" spans="1:40" ht="12.75" customHeight="1">
      <c r="A11" s="288"/>
      <c r="B11" s="289"/>
      <c r="C11" s="289"/>
      <c r="D11" s="289"/>
      <c r="E11" s="294"/>
      <c r="F11" s="295"/>
      <c r="G11" s="265"/>
      <c r="H11" s="296"/>
      <c r="I11" s="296"/>
      <c r="J11" s="265"/>
      <c r="K11" s="346" t="s">
        <v>6</v>
      </c>
      <c r="L11" s="220"/>
      <c r="M11" s="220"/>
      <c r="N11" s="220"/>
      <c r="O11" s="220"/>
      <c r="P11" s="220"/>
      <c r="Q11" s="220"/>
      <c r="R11" s="220"/>
      <c r="S11" s="221"/>
      <c r="T11" s="292" t="s">
        <v>6</v>
      </c>
      <c r="U11" s="293"/>
      <c r="V11" s="293"/>
      <c r="W11" s="293"/>
      <c r="X11" s="293"/>
      <c r="Y11" s="293"/>
      <c r="Z11" s="293"/>
      <c r="AA11" s="293"/>
      <c r="AB11" s="293"/>
      <c r="AC11" s="292" t="s">
        <v>6</v>
      </c>
      <c r="AD11" s="293"/>
      <c r="AE11" s="293"/>
      <c r="AF11" s="293"/>
      <c r="AG11" s="293"/>
      <c r="AH11" s="293"/>
      <c r="AI11" s="293"/>
      <c r="AJ11" s="293"/>
      <c r="AK11" s="480"/>
      <c r="AL11" s="58"/>
    </row>
    <row r="12" spans="1:40" ht="6" customHeight="1" thickBot="1">
      <c r="A12" s="59"/>
      <c r="B12" s="59"/>
      <c r="C12" s="59"/>
      <c r="D12" s="59"/>
      <c r="E12" s="127"/>
      <c r="F12" s="127"/>
      <c r="G12" s="127"/>
      <c r="H12" s="127"/>
      <c r="I12" s="127"/>
      <c r="J12" s="127"/>
      <c r="K12" s="59"/>
      <c r="L12" s="59"/>
      <c r="M12" s="59"/>
      <c r="N12" s="59"/>
      <c r="O12" s="59"/>
      <c r="P12" s="59"/>
      <c r="Q12" s="59"/>
      <c r="R12" s="59"/>
      <c r="S12" s="59"/>
      <c r="T12" s="60"/>
      <c r="U12" s="60"/>
      <c r="V12" s="60"/>
      <c r="W12" s="60"/>
      <c r="X12" s="60"/>
      <c r="Y12" s="60"/>
      <c r="Z12" s="60"/>
      <c r="AA12" s="60"/>
      <c r="AB12" s="60"/>
      <c r="AC12" s="59"/>
      <c r="AD12" s="59"/>
      <c r="AE12" s="59"/>
      <c r="AF12" s="60"/>
      <c r="AG12" s="60"/>
      <c r="AH12" s="60"/>
      <c r="AI12" s="60"/>
      <c r="AJ12" s="60"/>
      <c r="AK12" s="499"/>
      <c r="AL12" s="58"/>
    </row>
    <row r="13" spans="1:40" ht="15" customHeight="1">
      <c r="A13" s="61"/>
      <c r="B13" s="344"/>
      <c r="C13" s="276"/>
      <c r="D13" s="276"/>
      <c r="E13" s="425" t="s">
        <v>78</v>
      </c>
      <c r="F13" s="426" t="s">
        <v>78</v>
      </c>
      <c r="G13" s="427" t="s">
        <v>78</v>
      </c>
      <c r="H13" s="188" t="s">
        <v>78</v>
      </c>
      <c r="I13" s="401" t="s">
        <v>79</v>
      </c>
      <c r="J13" s="402" t="s">
        <v>79</v>
      </c>
      <c r="K13" s="163"/>
      <c r="L13" s="307"/>
      <c r="M13" s="221"/>
      <c r="N13" s="62" t="s">
        <v>79</v>
      </c>
      <c r="O13" s="62" t="s">
        <v>79</v>
      </c>
      <c r="P13" s="62" t="s">
        <v>79</v>
      </c>
      <c r="Q13" s="62" t="s">
        <v>79</v>
      </c>
      <c r="R13" s="62" t="s">
        <v>79</v>
      </c>
      <c r="S13" s="63" t="s">
        <v>79</v>
      </c>
      <c r="T13" s="61"/>
      <c r="U13" s="344"/>
      <c r="V13" s="345"/>
      <c r="W13" s="62" t="s">
        <v>79</v>
      </c>
      <c r="X13" s="62" t="s">
        <v>79</v>
      </c>
      <c r="Y13" s="62" t="s">
        <v>79</v>
      </c>
      <c r="Z13" s="154" t="s">
        <v>79</v>
      </c>
      <c r="AA13" s="199" t="s">
        <v>79</v>
      </c>
      <c r="AB13" s="198" t="s">
        <v>79</v>
      </c>
      <c r="AC13" s="162"/>
      <c r="AD13" s="213"/>
      <c r="AE13" s="136"/>
      <c r="AF13" s="87" t="s">
        <v>79</v>
      </c>
      <c r="AG13" s="86" t="s">
        <v>79</v>
      </c>
      <c r="AH13" s="86" t="s">
        <v>79</v>
      </c>
      <c r="AI13" s="86" t="s">
        <v>79</v>
      </c>
      <c r="AJ13" s="202" t="s">
        <v>79</v>
      </c>
      <c r="AK13" s="500" t="s">
        <v>79</v>
      </c>
      <c r="AL13" s="1"/>
    </row>
    <row r="14" spans="1:40" ht="15" customHeight="1">
      <c r="A14" s="61"/>
      <c r="B14" s="307" t="s">
        <v>11</v>
      </c>
      <c r="C14" s="220"/>
      <c r="D14" s="301"/>
      <c r="E14" s="428">
        <f>F14-1</f>
        <v>2020</v>
      </c>
      <c r="F14" s="64">
        <f>G14-1</f>
        <v>2021</v>
      </c>
      <c r="G14" s="429">
        <f>H14-1</f>
        <v>2022</v>
      </c>
      <c r="H14" s="189">
        <f>AssessmentYear-1</f>
        <v>2023</v>
      </c>
      <c r="I14" s="403">
        <f>H14+1</f>
        <v>2024</v>
      </c>
      <c r="J14" s="404">
        <f>I14+1</f>
        <v>2025</v>
      </c>
      <c r="K14" s="163"/>
      <c r="L14" s="307" t="s">
        <v>11</v>
      </c>
      <c r="M14" s="221"/>
      <c r="N14" s="65">
        <f>J14+1</f>
        <v>2026</v>
      </c>
      <c r="O14" s="65">
        <f>N14+1</f>
        <v>2027</v>
      </c>
      <c r="P14" s="65">
        <f>O14+1</f>
        <v>2028</v>
      </c>
      <c r="Q14" s="65">
        <f>P14+1</f>
        <v>2029</v>
      </c>
      <c r="R14" s="65">
        <f>Q14+1</f>
        <v>2030</v>
      </c>
      <c r="S14" s="65">
        <f>R14+1</f>
        <v>2031</v>
      </c>
      <c r="T14" s="61"/>
      <c r="U14" s="307" t="s">
        <v>11</v>
      </c>
      <c r="V14" s="308"/>
      <c r="W14" s="64">
        <f>S14+1</f>
        <v>2032</v>
      </c>
      <c r="X14" s="64">
        <f t="shared" ref="X14:Y14" si="0">W14+1</f>
        <v>2033</v>
      </c>
      <c r="Y14" s="64">
        <f t="shared" si="0"/>
        <v>2034</v>
      </c>
      <c r="Z14" s="148">
        <f t="shared" ref="Z14" si="1">Y14+1</f>
        <v>2035</v>
      </c>
      <c r="AA14" s="200">
        <f>Z14+1</f>
        <v>2036</v>
      </c>
      <c r="AB14" s="176">
        <f>AA14+1</f>
        <v>2037</v>
      </c>
      <c r="AC14" s="163"/>
      <c r="AD14" s="147" t="s">
        <v>11</v>
      </c>
      <c r="AE14" s="131"/>
      <c r="AF14" s="64">
        <f>AB14+1</f>
        <v>2038</v>
      </c>
      <c r="AG14" s="64">
        <f t="shared" ref="AG14:AK14" si="2">AF14+1</f>
        <v>2039</v>
      </c>
      <c r="AH14" s="64">
        <f t="shared" si="2"/>
        <v>2040</v>
      </c>
      <c r="AI14" s="64">
        <f t="shared" si="2"/>
        <v>2041</v>
      </c>
      <c r="AJ14" s="203">
        <f t="shared" si="2"/>
        <v>2042</v>
      </c>
      <c r="AK14" s="404">
        <f t="shared" si="2"/>
        <v>2043</v>
      </c>
      <c r="AL14" s="1"/>
    </row>
    <row r="15" spans="1:40" ht="15" customHeight="1" thickBot="1">
      <c r="A15" s="66"/>
      <c r="B15" s="309" t="s">
        <v>14</v>
      </c>
      <c r="C15" s="220"/>
      <c r="D15" s="301"/>
      <c r="E15" s="502" t="s">
        <v>15</v>
      </c>
      <c r="F15" s="502" t="s">
        <v>16</v>
      </c>
      <c r="G15" s="501" t="s">
        <v>60</v>
      </c>
      <c r="H15" s="413" t="s">
        <v>61</v>
      </c>
      <c r="I15" s="505" t="s">
        <v>80</v>
      </c>
      <c r="J15" s="506" t="s">
        <v>81</v>
      </c>
      <c r="K15" s="164"/>
      <c r="L15" s="309" t="s">
        <v>14</v>
      </c>
      <c r="M15" s="221"/>
      <c r="N15" s="69" t="s">
        <v>82</v>
      </c>
      <c r="O15" s="67" t="s">
        <v>83</v>
      </c>
      <c r="P15" s="413" t="s">
        <v>84</v>
      </c>
      <c r="Q15" s="67" t="s">
        <v>85</v>
      </c>
      <c r="R15" s="67" t="s">
        <v>86</v>
      </c>
      <c r="S15" s="68" t="s">
        <v>87</v>
      </c>
      <c r="T15" s="66"/>
      <c r="U15" s="309" t="s">
        <v>14</v>
      </c>
      <c r="V15" s="310"/>
      <c r="W15" s="67" t="s">
        <v>88</v>
      </c>
      <c r="X15" s="69" t="s">
        <v>89</v>
      </c>
      <c r="Y15" s="67" t="s">
        <v>90</v>
      </c>
      <c r="Z15" s="146" t="s">
        <v>91</v>
      </c>
      <c r="AA15" s="502" t="s">
        <v>92</v>
      </c>
      <c r="AB15" s="502" t="s">
        <v>93</v>
      </c>
      <c r="AC15" s="164"/>
      <c r="AD15" s="145" t="s">
        <v>14</v>
      </c>
      <c r="AE15" s="131"/>
      <c r="AF15" s="68" t="s">
        <v>94</v>
      </c>
      <c r="AG15" s="67" t="s">
        <v>95</v>
      </c>
      <c r="AH15" s="172" t="s">
        <v>155</v>
      </c>
      <c r="AI15" s="67" t="s">
        <v>168</v>
      </c>
      <c r="AJ15" s="204" t="s">
        <v>169</v>
      </c>
      <c r="AK15" s="481" t="s">
        <v>170</v>
      </c>
      <c r="AL15" s="1"/>
    </row>
    <row r="16" spans="1:40" ht="12.75" customHeight="1" thickBot="1">
      <c r="A16" s="300" t="s">
        <v>96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0" t="s">
        <v>96</v>
      </c>
      <c r="L16" s="301"/>
      <c r="M16" s="301"/>
      <c r="N16" s="301"/>
      <c r="O16" s="301"/>
      <c r="P16" s="301"/>
      <c r="Q16" s="301"/>
      <c r="R16" s="301"/>
      <c r="S16" s="301"/>
      <c r="T16" s="300" t="s">
        <v>96</v>
      </c>
      <c r="U16" s="302"/>
      <c r="V16" s="302"/>
      <c r="W16" s="302"/>
      <c r="X16" s="302"/>
      <c r="Y16" s="302"/>
      <c r="Z16" s="302"/>
      <c r="AA16" s="302"/>
      <c r="AB16" s="302"/>
      <c r="AC16" s="300" t="s">
        <v>96</v>
      </c>
      <c r="AD16" s="302"/>
      <c r="AE16" s="302"/>
      <c r="AF16" s="302"/>
      <c r="AG16" s="302"/>
      <c r="AH16" s="302"/>
      <c r="AI16" s="302"/>
      <c r="AJ16" s="302"/>
      <c r="AK16" s="498"/>
      <c r="AL16" s="70"/>
    </row>
    <row r="17" spans="1:38" ht="12.75">
      <c r="A17" s="71">
        <v>1</v>
      </c>
      <c r="B17" s="334" t="s">
        <v>18</v>
      </c>
      <c r="C17" s="330"/>
      <c r="D17" s="330"/>
      <c r="E17" s="430"/>
      <c r="F17" s="431"/>
      <c r="G17" s="432"/>
      <c r="H17" s="417"/>
      <c r="I17" s="414"/>
      <c r="J17" s="405"/>
      <c r="K17" s="71">
        <v>1</v>
      </c>
      <c r="L17" s="334" t="s">
        <v>18</v>
      </c>
      <c r="M17" s="343"/>
      <c r="N17" s="155"/>
      <c r="O17" s="155"/>
      <c r="P17" s="155"/>
      <c r="Q17" s="72"/>
      <c r="R17" s="72"/>
      <c r="S17" s="73"/>
      <c r="T17" s="71">
        <v>1</v>
      </c>
      <c r="U17" s="152" t="s">
        <v>18</v>
      </c>
      <c r="V17" s="155"/>
      <c r="W17" s="155"/>
      <c r="X17" s="155"/>
      <c r="Y17" s="155"/>
      <c r="Z17" s="155"/>
      <c r="AA17" s="72"/>
      <c r="AB17" s="205"/>
      <c r="AC17" s="467">
        <v>1</v>
      </c>
      <c r="AD17" s="152" t="s">
        <v>18</v>
      </c>
      <c r="AE17" s="155"/>
      <c r="AF17" s="73"/>
      <c r="AG17" s="72"/>
      <c r="AH17" s="187"/>
      <c r="AI17" s="72"/>
      <c r="AJ17" s="205"/>
      <c r="AK17" s="461"/>
      <c r="AL17" s="70"/>
    </row>
    <row r="18" spans="1:38" ht="12.75">
      <c r="A18" s="75">
        <v>2</v>
      </c>
      <c r="B18" s="335" t="s">
        <v>97</v>
      </c>
      <c r="C18" s="326"/>
      <c r="D18" s="326"/>
      <c r="E18" s="433"/>
      <c r="F18" s="156"/>
      <c r="G18" s="434"/>
      <c r="H18" s="418"/>
      <c r="I18" s="77"/>
      <c r="J18" s="76"/>
      <c r="K18" s="75">
        <v>2</v>
      </c>
      <c r="L18" s="335" t="s">
        <v>98</v>
      </c>
      <c r="M18" s="339"/>
      <c r="N18" s="156"/>
      <c r="O18" s="156"/>
      <c r="P18" s="156"/>
      <c r="Q18" s="76"/>
      <c r="R18" s="76"/>
      <c r="S18" s="77"/>
      <c r="T18" s="75">
        <v>2</v>
      </c>
      <c r="U18" s="153" t="s">
        <v>98</v>
      </c>
      <c r="V18" s="156"/>
      <c r="W18" s="156"/>
      <c r="X18" s="156"/>
      <c r="Y18" s="156"/>
      <c r="Z18" s="156"/>
      <c r="AA18" s="76"/>
      <c r="AB18" s="206"/>
      <c r="AC18" s="530">
        <v>2</v>
      </c>
      <c r="AD18" s="153" t="s">
        <v>98</v>
      </c>
      <c r="AE18" s="156"/>
      <c r="AF18" s="77"/>
      <c r="AG18" s="76"/>
      <c r="AH18" s="78"/>
      <c r="AI18" s="76"/>
      <c r="AJ18" s="206"/>
      <c r="AK18" s="462"/>
      <c r="AL18" s="70"/>
    </row>
    <row r="19" spans="1:38" ht="12.75">
      <c r="A19" s="71">
        <v>3</v>
      </c>
      <c r="B19" s="334" t="s">
        <v>99</v>
      </c>
      <c r="C19" s="330"/>
      <c r="D19" s="330"/>
      <c r="E19" s="435"/>
      <c r="F19" s="155"/>
      <c r="G19" s="436"/>
      <c r="H19" s="190"/>
      <c r="I19" s="73"/>
      <c r="J19" s="72"/>
      <c r="K19" s="71">
        <v>3</v>
      </c>
      <c r="L19" s="334" t="s">
        <v>100</v>
      </c>
      <c r="M19" s="343"/>
      <c r="N19" s="155"/>
      <c r="O19" s="155"/>
      <c r="P19" s="155"/>
      <c r="Q19" s="72"/>
      <c r="R19" s="72"/>
      <c r="S19" s="73"/>
      <c r="T19" s="71">
        <v>3</v>
      </c>
      <c r="U19" s="152" t="s">
        <v>100</v>
      </c>
      <c r="V19" s="155"/>
      <c r="W19" s="155"/>
      <c r="X19" s="155"/>
      <c r="Y19" s="155"/>
      <c r="Z19" s="155"/>
      <c r="AA19" s="72"/>
      <c r="AB19" s="205"/>
      <c r="AC19" s="467">
        <v>3</v>
      </c>
      <c r="AD19" s="152" t="s">
        <v>100</v>
      </c>
      <c r="AE19" s="155"/>
      <c r="AF19" s="73"/>
      <c r="AG19" s="72"/>
      <c r="AH19" s="187"/>
      <c r="AI19" s="72"/>
      <c r="AJ19" s="205"/>
      <c r="AK19" s="461"/>
      <c r="AL19" s="70"/>
    </row>
    <row r="20" spans="1:38" ht="12.75" customHeight="1">
      <c r="A20" s="75">
        <v>4</v>
      </c>
      <c r="B20" s="333" t="s">
        <v>101</v>
      </c>
      <c r="C20" s="341"/>
      <c r="D20" s="341"/>
      <c r="E20" s="437"/>
      <c r="F20" s="157"/>
      <c r="G20" s="438"/>
      <c r="H20" s="418"/>
      <c r="I20" s="77"/>
      <c r="J20" s="76"/>
      <c r="K20" s="75">
        <v>4</v>
      </c>
      <c r="L20" s="333" t="s">
        <v>101</v>
      </c>
      <c r="M20" s="342"/>
      <c r="N20" s="157"/>
      <c r="O20" s="157"/>
      <c r="P20" s="157"/>
      <c r="Q20" s="76"/>
      <c r="R20" s="76"/>
      <c r="S20" s="77"/>
      <c r="T20" s="75">
        <v>4</v>
      </c>
      <c r="U20" s="151" t="s">
        <v>101</v>
      </c>
      <c r="V20" s="157"/>
      <c r="W20" s="157"/>
      <c r="X20" s="157"/>
      <c r="Y20" s="157"/>
      <c r="Z20" s="157"/>
      <c r="AA20" s="76"/>
      <c r="AB20" s="206"/>
      <c r="AC20" s="530">
        <v>4</v>
      </c>
      <c r="AD20" s="151" t="s">
        <v>101</v>
      </c>
      <c r="AE20" s="157"/>
      <c r="AF20" s="77"/>
      <c r="AG20" s="76"/>
      <c r="AH20" s="78"/>
      <c r="AI20" s="76"/>
      <c r="AJ20" s="206"/>
      <c r="AK20" s="462"/>
      <c r="AL20" s="70"/>
    </row>
    <row r="21" spans="1:38" ht="12.75" customHeight="1">
      <c r="A21" s="71">
        <v>5</v>
      </c>
      <c r="B21" s="305" t="s">
        <v>21</v>
      </c>
      <c r="C21" s="340"/>
      <c r="D21" s="340"/>
      <c r="E21" s="439"/>
      <c r="F21" s="158"/>
      <c r="G21" s="440"/>
      <c r="H21" s="190"/>
      <c r="I21" s="73"/>
      <c r="J21" s="72"/>
      <c r="K21" s="71">
        <v>5</v>
      </c>
      <c r="L21" s="305" t="s">
        <v>21</v>
      </c>
      <c r="M21" s="306"/>
      <c r="N21" s="158"/>
      <c r="O21" s="158"/>
      <c r="P21" s="158"/>
      <c r="Q21" s="72"/>
      <c r="R21" s="72"/>
      <c r="S21" s="73"/>
      <c r="T21" s="71">
        <v>5</v>
      </c>
      <c r="U21" s="305" t="s">
        <v>21</v>
      </c>
      <c r="V21" s="306"/>
      <c r="W21" s="158"/>
      <c r="X21" s="158"/>
      <c r="Y21" s="158"/>
      <c r="Z21" s="158"/>
      <c r="AA21" s="72"/>
      <c r="AB21" s="205"/>
      <c r="AC21" s="467">
        <v>5</v>
      </c>
      <c r="AD21" s="305" t="s">
        <v>21</v>
      </c>
      <c r="AE21" s="306"/>
      <c r="AF21" s="73"/>
      <c r="AG21" s="72"/>
      <c r="AH21" s="187"/>
      <c r="AI21" s="72"/>
      <c r="AJ21" s="205"/>
      <c r="AK21" s="461"/>
      <c r="AL21" s="70"/>
    </row>
    <row r="22" spans="1:38" ht="12.75">
      <c r="A22" s="75">
        <v>6</v>
      </c>
      <c r="B22" s="399" t="s">
        <v>22</v>
      </c>
      <c r="C22" s="400"/>
      <c r="D22" s="400"/>
      <c r="E22" s="441"/>
      <c r="F22" s="192"/>
      <c r="G22" s="442"/>
      <c r="H22" s="419"/>
      <c r="I22" s="415"/>
      <c r="J22" s="406"/>
      <c r="K22" s="75">
        <v>6</v>
      </c>
      <c r="L22" s="399" t="s">
        <v>22</v>
      </c>
      <c r="M22" s="312"/>
      <c r="N22" s="468"/>
      <c r="O22" s="156"/>
      <c r="P22" s="156"/>
      <c r="Q22" s="76"/>
      <c r="R22" s="76"/>
      <c r="S22" s="77"/>
      <c r="T22" s="201">
        <v>6</v>
      </c>
      <c r="U22" s="311" t="s">
        <v>22</v>
      </c>
      <c r="V22" s="312"/>
      <c r="W22" s="156"/>
      <c r="X22" s="156"/>
      <c r="Y22" s="156"/>
      <c r="Z22" s="156"/>
      <c r="AA22" s="76"/>
      <c r="AB22" s="206"/>
      <c r="AC22" s="530">
        <v>6</v>
      </c>
      <c r="AD22" s="399" t="s">
        <v>22</v>
      </c>
      <c r="AE22" s="312"/>
      <c r="AF22" s="77"/>
      <c r="AG22" s="76"/>
      <c r="AH22" s="78"/>
      <c r="AI22" s="76"/>
      <c r="AJ22" s="207"/>
      <c r="AK22" s="482"/>
      <c r="AL22" s="70"/>
    </row>
    <row r="23" spans="1:38" ht="13.5" thickBot="1">
      <c r="A23" s="71">
        <v>7</v>
      </c>
      <c r="B23" s="337" t="s">
        <v>102</v>
      </c>
      <c r="C23" s="338"/>
      <c r="D23" s="338"/>
      <c r="E23" s="443"/>
      <c r="F23" s="444"/>
      <c r="G23" s="445"/>
      <c r="H23" s="420" t="str">
        <f>IF(SUM($H$17:$H$22)&lt;&gt;0,SUM($H$17:$H$22),"")</f>
        <v/>
      </c>
      <c r="I23" s="416"/>
      <c r="J23" s="407"/>
      <c r="K23" s="71">
        <v>7</v>
      </c>
      <c r="L23" s="337" t="s">
        <v>103</v>
      </c>
      <c r="M23" s="338"/>
      <c r="N23" s="469"/>
      <c r="O23" s="469"/>
      <c r="P23" s="469"/>
      <c r="Q23" s="470"/>
      <c r="R23" s="470"/>
      <c r="S23" s="470"/>
      <c r="T23" s="467">
        <v>7</v>
      </c>
      <c r="U23" s="521" t="s">
        <v>103</v>
      </c>
      <c r="V23" s="522"/>
      <c r="W23" s="509"/>
      <c r="X23" s="509"/>
      <c r="Y23" s="509"/>
      <c r="Z23" s="509"/>
      <c r="AA23" s="507"/>
      <c r="AB23" s="508"/>
      <c r="AC23" s="467">
        <v>7</v>
      </c>
      <c r="AD23" s="521" t="s">
        <v>103</v>
      </c>
      <c r="AE23" s="522"/>
      <c r="AF23" s="507"/>
      <c r="AG23" s="507"/>
      <c r="AH23" s="507"/>
      <c r="AI23" s="507"/>
      <c r="AJ23" s="507"/>
      <c r="AK23" s="508"/>
      <c r="AL23" s="70"/>
    </row>
    <row r="24" spans="1:38" ht="12.75" customHeight="1" thickBot="1">
      <c r="A24" s="300" t="s">
        <v>24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0" t="s">
        <v>24</v>
      </c>
      <c r="L24" s="301"/>
      <c r="M24" s="301"/>
      <c r="N24" s="301"/>
      <c r="O24" s="301"/>
      <c r="P24" s="301"/>
      <c r="Q24" s="301"/>
      <c r="R24" s="301"/>
      <c r="S24" s="301"/>
      <c r="T24" s="300" t="s">
        <v>24</v>
      </c>
      <c r="U24" s="302"/>
      <c r="V24" s="302"/>
      <c r="W24" s="302"/>
      <c r="X24" s="302"/>
      <c r="Y24" s="302"/>
      <c r="Z24" s="302"/>
      <c r="AA24" s="302"/>
      <c r="AB24" s="302"/>
      <c r="AC24" s="300" t="s">
        <v>24</v>
      </c>
      <c r="AD24" s="302"/>
      <c r="AE24" s="302"/>
      <c r="AF24" s="302"/>
      <c r="AG24" s="302"/>
      <c r="AH24" s="302"/>
      <c r="AI24" s="302"/>
      <c r="AJ24" s="302"/>
      <c r="AK24" s="498"/>
      <c r="AL24" s="70"/>
    </row>
    <row r="25" spans="1:38" ht="10.5" customHeight="1">
      <c r="A25" s="75">
        <v>8</v>
      </c>
      <c r="B25" s="313" t="s">
        <v>104</v>
      </c>
      <c r="C25" s="328"/>
      <c r="D25" s="328"/>
      <c r="E25" s="446"/>
      <c r="F25" s="447"/>
      <c r="G25" s="448"/>
      <c r="H25" s="421"/>
      <c r="I25" s="193"/>
      <c r="J25" s="77"/>
      <c r="K25" s="75">
        <v>8</v>
      </c>
      <c r="L25" s="335" t="s">
        <v>104</v>
      </c>
      <c r="M25" s="221"/>
      <c r="N25" s="160"/>
      <c r="O25" s="160"/>
      <c r="P25" s="160"/>
      <c r="Q25" s="76"/>
      <c r="R25" s="76"/>
      <c r="S25" s="77"/>
      <c r="T25" s="75">
        <v>8</v>
      </c>
      <c r="U25" s="313" t="s">
        <v>104</v>
      </c>
      <c r="V25" s="314"/>
      <c r="W25" s="160"/>
      <c r="X25" s="160"/>
      <c r="Y25" s="160"/>
      <c r="Z25" s="160"/>
      <c r="AA25" s="161"/>
      <c r="AB25" s="161"/>
      <c r="AC25" s="209">
        <v>8</v>
      </c>
      <c r="AD25" s="313" t="s">
        <v>104</v>
      </c>
      <c r="AE25" s="314"/>
      <c r="AF25" s="77"/>
      <c r="AG25" s="76"/>
      <c r="AH25" s="78"/>
      <c r="AI25" s="76"/>
      <c r="AJ25" s="206"/>
      <c r="AK25" s="175"/>
      <c r="AL25" s="70"/>
    </row>
    <row r="26" spans="1:38" ht="10.5" customHeight="1">
      <c r="A26" s="71">
        <v>9</v>
      </c>
      <c r="B26" s="305" t="s">
        <v>105</v>
      </c>
      <c r="C26" s="220"/>
      <c r="D26" s="301"/>
      <c r="E26" s="449"/>
      <c r="F26" s="131"/>
      <c r="G26" s="450"/>
      <c r="H26" s="190"/>
      <c r="I26" s="194"/>
      <c r="J26" s="73"/>
      <c r="K26" s="71">
        <v>9</v>
      </c>
      <c r="L26" s="305" t="s">
        <v>105</v>
      </c>
      <c r="M26" s="221"/>
      <c r="N26" s="131"/>
      <c r="O26" s="131"/>
      <c r="P26" s="131"/>
      <c r="Q26" s="72"/>
      <c r="R26" s="72"/>
      <c r="S26" s="73"/>
      <c r="T26" s="71">
        <v>9</v>
      </c>
      <c r="U26" s="305" t="s">
        <v>105</v>
      </c>
      <c r="V26" s="306"/>
      <c r="W26" s="131"/>
      <c r="X26" s="131"/>
      <c r="Y26" s="131"/>
      <c r="Z26" s="131"/>
      <c r="AA26" s="72"/>
      <c r="AB26" s="72"/>
      <c r="AC26" s="71">
        <v>9</v>
      </c>
      <c r="AD26" s="305" t="s">
        <v>105</v>
      </c>
      <c r="AE26" s="306"/>
      <c r="AF26" s="73"/>
      <c r="AG26" s="72"/>
      <c r="AH26" s="187"/>
      <c r="AI26" s="72"/>
      <c r="AJ26" s="205"/>
      <c r="AK26" s="174"/>
      <c r="AL26" s="70"/>
    </row>
    <row r="27" spans="1:38" ht="10.5" customHeight="1">
      <c r="A27" s="75">
        <v>10</v>
      </c>
      <c r="B27" s="335" t="s">
        <v>106</v>
      </c>
      <c r="C27" s="301"/>
      <c r="D27" s="301"/>
      <c r="E27" s="451"/>
      <c r="F27" s="160"/>
      <c r="G27" s="452"/>
      <c r="H27" s="418"/>
      <c r="I27" s="195"/>
      <c r="J27" s="77"/>
      <c r="K27" s="75">
        <v>10</v>
      </c>
      <c r="L27" s="335" t="s">
        <v>106</v>
      </c>
      <c r="M27" s="221"/>
      <c r="N27" s="160"/>
      <c r="O27" s="160"/>
      <c r="P27" s="160"/>
      <c r="Q27" s="76"/>
      <c r="R27" s="76"/>
      <c r="S27" s="77"/>
      <c r="T27" s="75">
        <v>10</v>
      </c>
      <c r="U27" s="313" t="s">
        <v>106</v>
      </c>
      <c r="V27" s="314"/>
      <c r="W27" s="160"/>
      <c r="X27" s="160"/>
      <c r="Y27" s="160"/>
      <c r="Z27" s="160"/>
      <c r="AA27" s="161"/>
      <c r="AB27" s="161"/>
      <c r="AC27" s="209">
        <v>10</v>
      </c>
      <c r="AD27" s="313" t="s">
        <v>106</v>
      </c>
      <c r="AE27" s="314"/>
      <c r="AF27" s="210"/>
      <c r="AG27" s="76"/>
      <c r="AH27" s="78"/>
      <c r="AI27" s="76"/>
      <c r="AJ27" s="206"/>
      <c r="AK27" s="175"/>
      <c r="AL27" s="70"/>
    </row>
    <row r="28" spans="1:38" ht="10.5" customHeight="1">
      <c r="A28" s="71">
        <v>11</v>
      </c>
      <c r="B28" s="305" t="s">
        <v>107</v>
      </c>
      <c r="C28" s="220"/>
      <c r="D28" s="301"/>
      <c r="E28" s="449"/>
      <c r="F28" s="131"/>
      <c r="G28" s="450"/>
      <c r="H28" s="190"/>
      <c r="I28" s="194"/>
      <c r="J28" s="73"/>
      <c r="K28" s="71">
        <v>11</v>
      </c>
      <c r="L28" s="305" t="s">
        <v>108</v>
      </c>
      <c r="M28" s="221"/>
      <c r="N28" s="131"/>
      <c r="O28" s="131"/>
      <c r="P28" s="131"/>
      <c r="Q28" s="72"/>
      <c r="R28" s="72"/>
      <c r="S28" s="73"/>
      <c r="T28" s="71">
        <v>11</v>
      </c>
      <c r="U28" s="305" t="s">
        <v>108</v>
      </c>
      <c r="V28" s="306"/>
      <c r="W28" s="131"/>
      <c r="X28" s="131"/>
      <c r="Y28" s="131"/>
      <c r="Z28" s="131"/>
      <c r="AA28" s="72"/>
      <c r="AB28" s="72"/>
      <c r="AC28" s="71">
        <v>11</v>
      </c>
      <c r="AD28" s="305" t="s">
        <v>108</v>
      </c>
      <c r="AE28" s="306"/>
      <c r="AF28" s="73"/>
      <c r="AG28" s="72"/>
      <c r="AH28" s="187"/>
      <c r="AI28" s="72"/>
      <c r="AJ28" s="205"/>
      <c r="AK28" s="174"/>
      <c r="AL28" s="70"/>
    </row>
    <row r="29" spans="1:38" ht="10.5" customHeight="1">
      <c r="A29" s="75">
        <v>12</v>
      </c>
      <c r="B29" s="335" t="s">
        <v>28</v>
      </c>
      <c r="C29" s="301"/>
      <c r="D29" s="301"/>
      <c r="E29" s="451"/>
      <c r="F29" s="160"/>
      <c r="G29" s="452"/>
      <c r="H29" s="418"/>
      <c r="I29" s="195"/>
      <c r="J29" s="77"/>
      <c r="K29" s="75">
        <v>12</v>
      </c>
      <c r="L29" s="335" t="s">
        <v>28</v>
      </c>
      <c r="M29" s="221"/>
      <c r="N29" s="160"/>
      <c r="O29" s="160"/>
      <c r="P29" s="160"/>
      <c r="Q29" s="76"/>
      <c r="R29" s="76"/>
      <c r="S29" s="77"/>
      <c r="T29" s="209">
        <v>12</v>
      </c>
      <c r="U29" s="313" t="s">
        <v>28</v>
      </c>
      <c r="V29" s="314"/>
      <c r="W29" s="160"/>
      <c r="X29" s="160"/>
      <c r="Y29" s="160"/>
      <c r="Z29" s="160"/>
      <c r="AA29" s="161"/>
      <c r="AB29" s="161"/>
      <c r="AC29" s="209">
        <v>12</v>
      </c>
      <c r="AD29" s="313" t="s">
        <v>28</v>
      </c>
      <c r="AE29" s="314"/>
      <c r="AF29" s="210"/>
      <c r="AG29" s="76"/>
      <c r="AH29" s="78"/>
      <c r="AI29" s="76"/>
      <c r="AJ29" s="206"/>
      <c r="AK29" s="175"/>
      <c r="AL29" s="70"/>
    </row>
    <row r="30" spans="1:38" ht="10.5" customHeight="1">
      <c r="A30" s="71">
        <v>13</v>
      </c>
      <c r="B30" s="334" t="s">
        <v>109</v>
      </c>
      <c r="C30" s="220"/>
      <c r="D30" s="301"/>
      <c r="E30" s="449"/>
      <c r="F30" s="131"/>
      <c r="G30" s="450"/>
      <c r="H30" s="190"/>
      <c r="I30" s="194"/>
      <c r="J30" s="73"/>
      <c r="K30" s="71">
        <v>13</v>
      </c>
      <c r="L30" s="334" t="s">
        <v>109</v>
      </c>
      <c r="M30" s="221"/>
      <c r="N30" s="131"/>
      <c r="O30" s="131"/>
      <c r="P30" s="131"/>
      <c r="Q30" s="72"/>
      <c r="R30" s="72"/>
      <c r="S30" s="73"/>
      <c r="T30" s="71">
        <v>13</v>
      </c>
      <c r="U30" s="334" t="s">
        <v>109</v>
      </c>
      <c r="V30" s="343"/>
      <c r="W30" s="131"/>
      <c r="X30" s="131"/>
      <c r="Y30" s="131"/>
      <c r="Z30" s="131"/>
      <c r="AA30" s="72"/>
      <c r="AB30" s="72"/>
      <c r="AC30" s="71">
        <v>13</v>
      </c>
      <c r="AD30" s="334" t="s">
        <v>109</v>
      </c>
      <c r="AE30" s="343"/>
      <c r="AF30" s="73"/>
      <c r="AG30" s="72"/>
      <c r="AH30" s="187"/>
      <c r="AI30" s="72"/>
      <c r="AJ30" s="205"/>
      <c r="AK30" s="174"/>
      <c r="AL30" s="70"/>
    </row>
    <row r="31" spans="1:38" ht="10.5" customHeight="1">
      <c r="A31" s="177" t="s">
        <v>153</v>
      </c>
      <c r="B31" s="333" t="s">
        <v>110</v>
      </c>
      <c r="C31" s="301"/>
      <c r="D31" s="301"/>
      <c r="E31" s="451"/>
      <c r="F31" s="160"/>
      <c r="G31" s="452"/>
      <c r="H31" s="418"/>
      <c r="I31" s="195"/>
      <c r="J31" s="77"/>
      <c r="K31" s="177" t="s">
        <v>153</v>
      </c>
      <c r="L31" s="333" t="s">
        <v>110</v>
      </c>
      <c r="M31" s="221"/>
      <c r="N31" s="160"/>
      <c r="O31" s="160"/>
      <c r="P31" s="160"/>
      <c r="Q31" s="76"/>
      <c r="R31" s="76"/>
      <c r="S31" s="77"/>
      <c r="T31" s="177" t="s">
        <v>153</v>
      </c>
      <c r="U31" s="523" t="s">
        <v>110</v>
      </c>
      <c r="V31" s="524"/>
      <c r="W31" s="160"/>
      <c r="X31" s="160"/>
      <c r="Y31" s="160"/>
      <c r="Z31" s="160"/>
      <c r="AA31" s="161"/>
      <c r="AB31" s="161"/>
      <c r="AC31" s="211" t="s">
        <v>153</v>
      </c>
      <c r="AD31" s="523" t="s">
        <v>110</v>
      </c>
      <c r="AE31" s="524"/>
      <c r="AF31" s="77"/>
      <c r="AG31" s="76"/>
      <c r="AH31" s="78"/>
      <c r="AI31" s="76"/>
      <c r="AJ31" s="206"/>
      <c r="AK31" s="175"/>
      <c r="AL31" s="70"/>
    </row>
    <row r="32" spans="1:38" ht="10.5" customHeight="1">
      <c r="A32" s="178" t="s">
        <v>154</v>
      </c>
      <c r="B32" s="334" t="s">
        <v>111</v>
      </c>
      <c r="C32" s="220"/>
      <c r="D32" s="301"/>
      <c r="E32" s="449"/>
      <c r="F32" s="131"/>
      <c r="G32" s="450"/>
      <c r="H32" s="190"/>
      <c r="I32" s="194"/>
      <c r="J32" s="73"/>
      <c r="K32" s="178" t="s">
        <v>154</v>
      </c>
      <c r="L32" s="334" t="s">
        <v>111</v>
      </c>
      <c r="M32" s="221"/>
      <c r="N32" s="131"/>
      <c r="O32" s="131"/>
      <c r="P32" s="131"/>
      <c r="Q32" s="72"/>
      <c r="R32" s="72"/>
      <c r="S32" s="73"/>
      <c r="T32" s="178" t="s">
        <v>154</v>
      </c>
      <c r="U32" s="334" t="s">
        <v>111</v>
      </c>
      <c r="V32" s="343"/>
      <c r="W32" s="131"/>
      <c r="X32" s="131"/>
      <c r="Y32" s="131"/>
      <c r="Z32" s="131"/>
      <c r="AA32" s="72"/>
      <c r="AB32" s="72"/>
      <c r="AC32" s="178" t="s">
        <v>154</v>
      </c>
      <c r="AD32" s="334" t="s">
        <v>111</v>
      </c>
      <c r="AE32" s="343"/>
      <c r="AF32" s="73"/>
      <c r="AG32" s="72"/>
      <c r="AH32" s="187"/>
      <c r="AI32" s="72"/>
      <c r="AJ32" s="205"/>
      <c r="AK32" s="174"/>
      <c r="AL32" s="70"/>
    </row>
    <row r="33" spans="1:38" ht="10.5" customHeight="1">
      <c r="A33" s="75">
        <v>14</v>
      </c>
      <c r="B33" s="333" t="s">
        <v>30</v>
      </c>
      <c r="C33" s="301"/>
      <c r="D33" s="301"/>
      <c r="E33" s="451"/>
      <c r="F33" s="160"/>
      <c r="G33" s="452"/>
      <c r="H33" s="418"/>
      <c r="I33" s="195"/>
      <c r="J33" s="77"/>
      <c r="K33" s="75">
        <v>14</v>
      </c>
      <c r="L33" s="333" t="s">
        <v>30</v>
      </c>
      <c r="M33" s="221"/>
      <c r="N33" s="160"/>
      <c r="O33" s="160"/>
      <c r="P33" s="160"/>
      <c r="Q33" s="76"/>
      <c r="R33" s="76"/>
      <c r="S33" s="77"/>
      <c r="T33" s="75">
        <v>14</v>
      </c>
      <c r="U33" s="523" t="s">
        <v>30</v>
      </c>
      <c r="V33" s="524"/>
      <c r="W33" s="160"/>
      <c r="X33" s="160"/>
      <c r="Y33" s="160"/>
      <c r="Z33" s="160"/>
      <c r="AA33" s="161"/>
      <c r="AB33" s="161"/>
      <c r="AC33" s="209">
        <v>14</v>
      </c>
      <c r="AD33" s="523" t="s">
        <v>30</v>
      </c>
      <c r="AE33" s="524"/>
      <c r="AF33" s="77"/>
      <c r="AG33" s="76"/>
      <c r="AH33" s="78"/>
      <c r="AI33" s="76"/>
      <c r="AJ33" s="206"/>
      <c r="AK33" s="175"/>
      <c r="AL33" s="70"/>
    </row>
    <row r="34" spans="1:38" ht="10.5" customHeight="1">
      <c r="A34" s="71">
        <v>15</v>
      </c>
      <c r="B34" s="305" t="s">
        <v>31</v>
      </c>
      <c r="C34" s="220"/>
      <c r="D34" s="301"/>
      <c r="E34" s="449"/>
      <c r="F34" s="131"/>
      <c r="G34" s="450"/>
      <c r="H34" s="190"/>
      <c r="I34" s="194"/>
      <c r="J34" s="73"/>
      <c r="K34" s="71">
        <v>15</v>
      </c>
      <c r="L34" s="305" t="s">
        <v>31</v>
      </c>
      <c r="M34" s="221"/>
      <c r="N34" s="131"/>
      <c r="O34" s="131"/>
      <c r="P34" s="131"/>
      <c r="Q34" s="72"/>
      <c r="R34" s="72"/>
      <c r="S34" s="73"/>
      <c r="T34" s="71">
        <v>15</v>
      </c>
      <c r="U34" s="305" t="s">
        <v>31</v>
      </c>
      <c r="V34" s="306"/>
      <c r="W34" s="131"/>
      <c r="X34" s="131"/>
      <c r="Y34" s="131"/>
      <c r="Z34" s="131"/>
      <c r="AA34" s="72"/>
      <c r="AB34" s="72"/>
      <c r="AC34" s="71">
        <v>15</v>
      </c>
      <c r="AD34" s="305" t="s">
        <v>31</v>
      </c>
      <c r="AE34" s="306"/>
      <c r="AF34" s="73"/>
      <c r="AG34" s="72"/>
      <c r="AH34" s="187"/>
      <c r="AI34" s="72"/>
      <c r="AJ34" s="205"/>
      <c r="AK34" s="174"/>
      <c r="AL34" s="70"/>
    </row>
    <row r="35" spans="1:38" ht="10.5" customHeight="1">
      <c r="A35" s="75">
        <v>16</v>
      </c>
      <c r="B35" s="335" t="s">
        <v>32</v>
      </c>
      <c r="C35" s="301"/>
      <c r="D35" s="301"/>
      <c r="E35" s="451"/>
      <c r="F35" s="160"/>
      <c r="G35" s="452"/>
      <c r="H35" s="418"/>
      <c r="I35" s="195"/>
      <c r="J35" s="77"/>
      <c r="K35" s="75">
        <v>16</v>
      </c>
      <c r="L35" s="335" t="s">
        <v>32</v>
      </c>
      <c r="M35" s="221"/>
      <c r="N35" s="160"/>
      <c r="O35" s="160"/>
      <c r="P35" s="160"/>
      <c r="Q35" s="76"/>
      <c r="R35" s="76"/>
      <c r="S35" s="77"/>
      <c r="T35" s="75">
        <v>16</v>
      </c>
      <c r="U35" s="313" t="s">
        <v>32</v>
      </c>
      <c r="V35" s="314"/>
      <c r="W35" s="160"/>
      <c r="X35" s="160"/>
      <c r="Y35" s="160"/>
      <c r="Z35" s="160"/>
      <c r="AA35" s="161"/>
      <c r="AB35" s="161"/>
      <c r="AC35" s="209">
        <v>16</v>
      </c>
      <c r="AD35" s="313" t="s">
        <v>32</v>
      </c>
      <c r="AE35" s="314"/>
      <c r="AF35" s="77"/>
      <c r="AG35" s="76"/>
      <c r="AH35" s="78"/>
      <c r="AI35" s="76"/>
      <c r="AJ35" s="206"/>
      <c r="AK35" s="175"/>
      <c r="AL35" s="70"/>
    </row>
    <row r="36" spans="1:38" ht="10.5" customHeight="1">
      <c r="A36" s="71">
        <v>17</v>
      </c>
      <c r="B36" s="305" t="s">
        <v>33</v>
      </c>
      <c r="C36" s="220"/>
      <c r="D36" s="301"/>
      <c r="E36" s="449"/>
      <c r="F36" s="131"/>
      <c r="G36" s="450"/>
      <c r="H36" s="190"/>
      <c r="I36" s="194"/>
      <c r="J36" s="73"/>
      <c r="K36" s="71">
        <v>17</v>
      </c>
      <c r="L36" s="305" t="s">
        <v>33</v>
      </c>
      <c r="M36" s="221"/>
      <c r="N36" s="131"/>
      <c r="O36" s="131"/>
      <c r="P36" s="131"/>
      <c r="Q36" s="72"/>
      <c r="R36" s="72"/>
      <c r="S36" s="73"/>
      <c r="T36" s="71">
        <v>17</v>
      </c>
      <c r="U36" s="305" t="s">
        <v>33</v>
      </c>
      <c r="V36" s="306"/>
      <c r="W36" s="131"/>
      <c r="X36" s="131"/>
      <c r="Y36" s="131"/>
      <c r="Z36" s="131"/>
      <c r="AA36" s="72"/>
      <c r="AB36" s="72"/>
      <c r="AC36" s="71">
        <v>17</v>
      </c>
      <c r="AD36" s="305" t="s">
        <v>33</v>
      </c>
      <c r="AE36" s="306"/>
      <c r="AF36" s="73"/>
      <c r="AG36" s="72"/>
      <c r="AH36" s="187"/>
      <c r="AI36" s="72"/>
      <c r="AJ36" s="205"/>
      <c r="AK36" s="174"/>
      <c r="AL36" s="70"/>
    </row>
    <row r="37" spans="1:38" ht="10.5" customHeight="1">
      <c r="A37" s="75">
        <v>18</v>
      </c>
      <c r="B37" s="335" t="s">
        <v>112</v>
      </c>
      <c r="C37" s="301"/>
      <c r="D37" s="301"/>
      <c r="E37" s="451"/>
      <c r="F37" s="160"/>
      <c r="G37" s="452"/>
      <c r="H37" s="418"/>
      <c r="I37" s="195"/>
      <c r="J37" s="77"/>
      <c r="K37" s="75">
        <v>18</v>
      </c>
      <c r="L37" s="335" t="s">
        <v>112</v>
      </c>
      <c r="M37" s="221"/>
      <c r="N37" s="160"/>
      <c r="O37" s="160"/>
      <c r="P37" s="160"/>
      <c r="Q37" s="76"/>
      <c r="R37" s="76"/>
      <c r="S37" s="77"/>
      <c r="T37" s="75">
        <v>18</v>
      </c>
      <c r="U37" s="313" t="s">
        <v>112</v>
      </c>
      <c r="V37" s="314"/>
      <c r="W37" s="160"/>
      <c r="X37" s="160"/>
      <c r="Y37" s="160"/>
      <c r="Z37" s="160"/>
      <c r="AA37" s="161"/>
      <c r="AB37" s="161"/>
      <c r="AC37" s="209">
        <v>18</v>
      </c>
      <c r="AD37" s="313" t="s">
        <v>112</v>
      </c>
      <c r="AE37" s="314"/>
      <c r="AF37" s="210"/>
      <c r="AG37" s="76"/>
      <c r="AH37" s="78"/>
      <c r="AI37" s="76"/>
      <c r="AJ37" s="206"/>
      <c r="AK37" s="175"/>
      <c r="AL37" s="70"/>
    </row>
    <row r="38" spans="1:38" ht="10.5" customHeight="1">
      <c r="A38" s="71">
        <v>19</v>
      </c>
      <c r="B38" s="334" t="s">
        <v>113</v>
      </c>
      <c r="C38" s="220"/>
      <c r="D38" s="301"/>
      <c r="E38" s="449"/>
      <c r="F38" s="131"/>
      <c r="G38" s="450"/>
      <c r="H38" s="190"/>
      <c r="I38" s="194"/>
      <c r="J38" s="73"/>
      <c r="K38" s="71">
        <v>19</v>
      </c>
      <c r="L38" s="334" t="s">
        <v>113</v>
      </c>
      <c r="M38" s="221"/>
      <c r="N38" s="131"/>
      <c r="O38" s="131"/>
      <c r="P38" s="131"/>
      <c r="Q38" s="72"/>
      <c r="R38" s="72"/>
      <c r="S38" s="73"/>
      <c r="T38" s="71">
        <v>19</v>
      </c>
      <c r="U38" s="334" t="s">
        <v>113</v>
      </c>
      <c r="V38" s="343"/>
      <c r="W38" s="131"/>
      <c r="X38" s="131"/>
      <c r="Y38" s="131"/>
      <c r="Z38" s="131"/>
      <c r="AA38" s="72"/>
      <c r="AB38" s="72"/>
      <c r="AC38" s="71">
        <v>19</v>
      </c>
      <c r="AD38" s="334" t="s">
        <v>113</v>
      </c>
      <c r="AE38" s="343"/>
      <c r="AF38" s="73"/>
      <c r="AG38" s="72"/>
      <c r="AH38" s="187"/>
      <c r="AI38" s="72"/>
      <c r="AJ38" s="205"/>
      <c r="AK38" s="174"/>
      <c r="AL38" s="70"/>
    </row>
    <row r="39" spans="1:38" ht="10.5" customHeight="1">
      <c r="A39" s="75">
        <v>20</v>
      </c>
      <c r="B39" s="333" t="s">
        <v>114</v>
      </c>
      <c r="C39" s="301"/>
      <c r="D39" s="301"/>
      <c r="E39" s="451"/>
      <c r="F39" s="160"/>
      <c r="G39" s="452"/>
      <c r="H39" s="418"/>
      <c r="I39" s="195"/>
      <c r="J39" s="77"/>
      <c r="K39" s="75">
        <v>20</v>
      </c>
      <c r="L39" s="333" t="s">
        <v>114</v>
      </c>
      <c r="M39" s="221"/>
      <c r="N39" s="160"/>
      <c r="O39" s="160"/>
      <c r="P39" s="160"/>
      <c r="Q39" s="76"/>
      <c r="R39" s="76"/>
      <c r="S39" s="77"/>
      <c r="T39" s="75">
        <v>20</v>
      </c>
      <c r="U39" s="523" t="s">
        <v>114</v>
      </c>
      <c r="V39" s="524"/>
      <c r="W39" s="160"/>
      <c r="X39" s="160"/>
      <c r="Y39" s="160"/>
      <c r="Z39" s="160"/>
      <c r="AA39" s="161"/>
      <c r="AB39" s="161"/>
      <c r="AC39" s="209">
        <v>20</v>
      </c>
      <c r="AD39" s="523" t="s">
        <v>114</v>
      </c>
      <c r="AE39" s="524"/>
      <c r="AF39" s="210"/>
      <c r="AG39" s="76"/>
      <c r="AH39" s="78"/>
      <c r="AI39" s="76"/>
      <c r="AJ39" s="206"/>
      <c r="AK39" s="175"/>
      <c r="AL39" s="70"/>
    </row>
    <row r="40" spans="1:38" ht="10.5" customHeight="1">
      <c r="A40" s="79">
        <v>21</v>
      </c>
      <c r="B40" s="336" t="s">
        <v>34</v>
      </c>
      <c r="C40" s="301"/>
      <c r="D40" s="301"/>
      <c r="E40" s="449"/>
      <c r="F40" s="131"/>
      <c r="G40" s="450"/>
      <c r="H40" s="422"/>
      <c r="I40" s="196"/>
      <c r="J40" s="81"/>
      <c r="K40" s="79">
        <v>21</v>
      </c>
      <c r="L40" s="336" t="s">
        <v>34</v>
      </c>
      <c r="M40" s="221"/>
      <c r="N40" s="131"/>
      <c r="O40" s="131"/>
      <c r="P40" s="131"/>
      <c r="Q40" s="80"/>
      <c r="R40" s="80"/>
      <c r="S40" s="81"/>
      <c r="T40" s="79">
        <v>21</v>
      </c>
      <c r="U40" s="336" t="s">
        <v>34</v>
      </c>
      <c r="V40" s="525"/>
      <c r="W40" s="131"/>
      <c r="X40" s="131"/>
      <c r="Y40" s="131"/>
      <c r="Z40" s="131"/>
      <c r="AA40" s="80"/>
      <c r="AB40" s="80"/>
      <c r="AC40" s="79">
        <v>21</v>
      </c>
      <c r="AD40" s="336" t="s">
        <v>34</v>
      </c>
      <c r="AE40" s="525"/>
      <c r="AF40" s="81"/>
      <c r="AG40" s="80"/>
      <c r="AH40" s="82"/>
      <c r="AI40" s="80"/>
      <c r="AJ40" s="208"/>
      <c r="AK40" s="142"/>
      <c r="AL40" s="70"/>
    </row>
    <row r="41" spans="1:38" ht="10.5" customHeight="1">
      <c r="A41" s="75">
        <v>22</v>
      </c>
      <c r="B41" s="335" t="s">
        <v>115</v>
      </c>
      <c r="C41" s="301"/>
      <c r="D41" s="301"/>
      <c r="E41" s="451"/>
      <c r="F41" s="160"/>
      <c r="G41" s="452"/>
      <c r="H41" s="418"/>
      <c r="I41" s="195"/>
      <c r="J41" s="77"/>
      <c r="K41" s="75">
        <v>22</v>
      </c>
      <c r="L41" s="335" t="s">
        <v>35</v>
      </c>
      <c r="M41" s="221"/>
      <c r="N41" s="160"/>
      <c r="O41" s="160"/>
      <c r="P41" s="160"/>
      <c r="Q41" s="76"/>
      <c r="R41" s="76"/>
      <c r="S41" s="77"/>
      <c r="T41" s="75">
        <v>22</v>
      </c>
      <c r="U41" s="313" t="s">
        <v>35</v>
      </c>
      <c r="V41" s="314"/>
      <c r="W41" s="160"/>
      <c r="X41" s="160"/>
      <c r="Y41" s="160"/>
      <c r="Z41" s="160"/>
      <c r="AA41" s="161"/>
      <c r="AB41" s="161"/>
      <c r="AC41" s="209">
        <v>22</v>
      </c>
      <c r="AD41" s="313" t="s">
        <v>35</v>
      </c>
      <c r="AE41" s="314"/>
      <c r="AF41" s="210"/>
      <c r="AG41" s="76"/>
      <c r="AH41" s="78"/>
      <c r="AI41" s="76"/>
      <c r="AJ41" s="206"/>
      <c r="AK41" s="175"/>
      <c r="AL41" s="70"/>
    </row>
    <row r="42" spans="1:38" ht="10.5" customHeight="1">
      <c r="A42" s="71">
        <v>23</v>
      </c>
      <c r="B42" s="305" t="s">
        <v>116</v>
      </c>
      <c r="C42" s="220"/>
      <c r="D42" s="301"/>
      <c r="E42" s="449"/>
      <c r="F42" s="131"/>
      <c r="G42" s="450"/>
      <c r="H42" s="190"/>
      <c r="I42" s="194"/>
      <c r="J42" s="73"/>
      <c r="K42" s="71">
        <v>23</v>
      </c>
      <c r="L42" s="305" t="s">
        <v>116</v>
      </c>
      <c r="M42" s="221"/>
      <c r="N42" s="131"/>
      <c r="O42" s="131"/>
      <c r="P42" s="131"/>
      <c r="Q42" s="72"/>
      <c r="R42" s="72"/>
      <c r="S42" s="73"/>
      <c r="T42" s="71">
        <v>23</v>
      </c>
      <c r="U42" s="305" t="s">
        <v>116</v>
      </c>
      <c r="V42" s="306"/>
      <c r="W42" s="131"/>
      <c r="X42" s="131"/>
      <c r="Y42" s="131"/>
      <c r="Z42" s="131"/>
      <c r="AA42" s="72"/>
      <c r="AB42" s="72"/>
      <c r="AC42" s="71">
        <v>23</v>
      </c>
      <c r="AD42" s="305" t="s">
        <v>116</v>
      </c>
      <c r="AE42" s="306"/>
      <c r="AF42" s="73"/>
      <c r="AG42" s="72"/>
      <c r="AH42" s="187"/>
      <c r="AI42" s="72"/>
      <c r="AJ42" s="205"/>
      <c r="AK42" s="174"/>
      <c r="AL42" s="70"/>
    </row>
    <row r="43" spans="1:38" ht="10.5" customHeight="1">
      <c r="A43" s="75">
        <v>24</v>
      </c>
      <c r="B43" s="335" t="s">
        <v>36</v>
      </c>
      <c r="C43" s="301"/>
      <c r="D43" s="301"/>
      <c r="E43" s="451"/>
      <c r="F43" s="160"/>
      <c r="G43" s="452"/>
      <c r="H43" s="418"/>
      <c r="I43" s="195"/>
      <c r="J43" s="77"/>
      <c r="K43" s="75">
        <v>24</v>
      </c>
      <c r="L43" s="335" t="s">
        <v>36</v>
      </c>
      <c r="M43" s="221"/>
      <c r="N43" s="160"/>
      <c r="O43" s="160"/>
      <c r="P43" s="160"/>
      <c r="Q43" s="76"/>
      <c r="R43" s="76"/>
      <c r="S43" s="77"/>
      <c r="T43" s="75">
        <v>24</v>
      </c>
      <c r="U43" s="313" t="s">
        <v>36</v>
      </c>
      <c r="V43" s="314"/>
      <c r="W43" s="160"/>
      <c r="X43" s="160"/>
      <c r="Y43" s="160"/>
      <c r="Z43" s="160"/>
      <c r="AA43" s="161"/>
      <c r="AB43" s="161"/>
      <c r="AC43" s="209">
        <v>24</v>
      </c>
      <c r="AD43" s="313" t="s">
        <v>36</v>
      </c>
      <c r="AE43" s="314"/>
      <c r="AF43" s="210"/>
      <c r="AG43" s="76"/>
      <c r="AH43" s="78"/>
      <c r="AI43" s="76"/>
      <c r="AJ43" s="206"/>
      <c r="AK43" s="175"/>
      <c r="AL43" s="70"/>
    </row>
    <row r="44" spans="1:38" ht="10.5" customHeight="1">
      <c r="A44" s="71">
        <v>25</v>
      </c>
      <c r="B44" s="334" t="s">
        <v>37</v>
      </c>
      <c r="C44" s="220"/>
      <c r="D44" s="301"/>
      <c r="E44" s="449"/>
      <c r="F44" s="131"/>
      <c r="G44" s="450"/>
      <c r="H44" s="190"/>
      <c r="I44" s="194"/>
      <c r="J44" s="73"/>
      <c r="K44" s="71">
        <v>25</v>
      </c>
      <c r="L44" s="334" t="s">
        <v>37</v>
      </c>
      <c r="M44" s="221"/>
      <c r="N44" s="131"/>
      <c r="O44" s="131"/>
      <c r="P44" s="131"/>
      <c r="Q44" s="72"/>
      <c r="R44" s="72"/>
      <c r="S44" s="73"/>
      <c r="T44" s="71">
        <v>25</v>
      </c>
      <c r="U44" s="334" t="s">
        <v>37</v>
      </c>
      <c r="V44" s="343"/>
      <c r="W44" s="131"/>
      <c r="X44" s="131"/>
      <c r="Y44" s="131"/>
      <c r="Z44" s="131"/>
      <c r="AA44" s="72"/>
      <c r="AB44" s="72"/>
      <c r="AC44" s="71">
        <v>25</v>
      </c>
      <c r="AD44" s="334" t="s">
        <v>37</v>
      </c>
      <c r="AE44" s="343"/>
      <c r="AF44" s="73"/>
      <c r="AG44" s="72"/>
      <c r="AH44" s="187"/>
      <c r="AI44" s="72"/>
      <c r="AJ44" s="205"/>
      <c r="AK44" s="174"/>
      <c r="AL44" s="70"/>
    </row>
    <row r="45" spans="1:38" ht="10.5" customHeight="1">
      <c r="A45" s="75">
        <v>26</v>
      </c>
      <c r="B45" s="410" t="s">
        <v>117</v>
      </c>
      <c r="C45" s="324"/>
      <c r="D45" s="324"/>
      <c r="E45" s="453"/>
      <c r="F45" s="411"/>
      <c r="G45" s="454"/>
      <c r="H45" s="419"/>
      <c r="I45" s="412"/>
      <c r="J45" s="191"/>
      <c r="K45" s="75">
        <v>26</v>
      </c>
      <c r="L45" s="333" t="s">
        <v>118</v>
      </c>
      <c r="M45" s="221"/>
      <c r="N45" s="160"/>
      <c r="O45" s="160"/>
      <c r="P45" s="160"/>
      <c r="Q45" s="76"/>
      <c r="R45" s="76"/>
      <c r="S45" s="77"/>
      <c r="T45" s="75">
        <v>26</v>
      </c>
      <c r="U45" s="526" t="s">
        <v>118</v>
      </c>
      <c r="V45" s="527"/>
      <c r="W45" s="160"/>
      <c r="X45" s="160"/>
      <c r="Y45" s="160"/>
      <c r="Z45" s="160"/>
      <c r="AA45" s="161"/>
      <c r="AB45" s="161"/>
      <c r="AC45" s="209">
        <v>26</v>
      </c>
      <c r="AD45" s="526" t="s">
        <v>118</v>
      </c>
      <c r="AE45" s="527"/>
      <c r="AF45" s="210"/>
      <c r="AG45" s="76"/>
      <c r="AH45" s="78"/>
      <c r="AI45" s="76"/>
      <c r="AJ45" s="206"/>
      <c r="AK45" s="175"/>
      <c r="AL45" s="70"/>
    </row>
    <row r="46" spans="1:38" ht="12" customHeight="1">
      <c r="A46" s="71">
        <v>27</v>
      </c>
      <c r="B46" s="331" t="s">
        <v>119</v>
      </c>
      <c r="C46" s="296"/>
      <c r="D46" s="296"/>
      <c r="E46" s="449"/>
      <c r="F46" s="131"/>
      <c r="G46" s="450"/>
      <c r="H46" s="423" t="str">
        <f>IF(SUM($H$25:$H$45)&lt;&gt;0,SUM($H$25:$H$45),"")</f>
        <v/>
      </c>
      <c r="I46" s="214"/>
      <c r="J46" s="409"/>
      <c r="K46" s="71">
        <v>27</v>
      </c>
      <c r="L46" s="528" t="s">
        <v>166</v>
      </c>
      <c r="M46" s="529"/>
      <c r="N46" s="470"/>
      <c r="O46" s="470"/>
      <c r="P46" s="470"/>
      <c r="Q46" s="470"/>
      <c r="R46" s="470"/>
      <c r="S46" s="470"/>
      <c r="T46" s="467">
        <v>27</v>
      </c>
      <c r="U46" s="528" t="s">
        <v>166</v>
      </c>
      <c r="V46" s="529"/>
      <c r="W46" s="470"/>
      <c r="X46" s="470"/>
      <c r="Y46" s="470"/>
      <c r="Z46" s="470"/>
      <c r="AA46" s="470"/>
      <c r="AB46" s="470"/>
      <c r="AC46" s="467">
        <v>27</v>
      </c>
      <c r="AD46" s="528" t="s">
        <v>166</v>
      </c>
      <c r="AE46" s="529"/>
      <c r="AF46" s="470"/>
      <c r="AG46" s="475"/>
      <c r="AH46" s="475"/>
      <c r="AI46" s="470"/>
      <c r="AJ46" s="470"/>
      <c r="AK46" s="470"/>
      <c r="AL46" s="70"/>
    </row>
    <row r="47" spans="1:38" ht="12" customHeight="1" thickBot="1">
      <c r="A47" s="83">
        <v>28</v>
      </c>
      <c r="B47" s="332" t="s">
        <v>120</v>
      </c>
      <c r="C47" s="259"/>
      <c r="D47" s="259"/>
      <c r="E47" s="455"/>
      <c r="F47" s="456"/>
      <c r="G47" s="457"/>
      <c r="H47" s="424" t="str">
        <f>IF(AND($H$23&lt;&gt;"",$H$46&lt;&gt;""),($H$23-$H$46),"")</f>
        <v/>
      </c>
      <c r="I47" s="197"/>
      <c r="J47" s="408"/>
      <c r="K47" s="84">
        <v>28</v>
      </c>
      <c r="L47" s="473" t="s">
        <v>167</v>
      </c>
      <c r="M47" s="474"/>
      <c r="N47" s="472"/>
      <c r="O47" s="472"/>
      <c r="P47" s="472"/>
      <c r="Q47" s="472"/>
      <c r="R47" s="472"/>
      <c r="S47" s="472"/>
      <c r="T47" s="471">
        <v>28</v>
      </c>
      <c r="U47" s="473" t="s">
        <v>167</v>
      </c>
      <c r="V47" s="474"/>
      <c r="W47" s="472"/>
      <c r="X47" s="472"/>
      <c r="Y47" s="472"/>
      <c r="Z47" s="472"/>
      <c r="AA47" s="472"/>
      <c r="AB47" s="472"/>
      <c r="AC47" s="471">
        <v>28</v>
      </c>
      <c r="AD47" s="473" t="s">
        <v>167</v>
      </c>
      <c r="AE47" s="474"/>
      <c r="AF47" s="472"/>
      <c r="AG47" s="476"/>
      <c r="AH47" s="476"/>
      <c r="AI47" s="472"/>
      <c r="AJ47" s="472"/>
      <c r="AK47" s="472"/>
      <c r="AL47" s="70"/>
    </row>
    <row r="48" spans="1:38" ht="13.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303">
        <f>AssessmentYear</f>
        <v>2024</v>
      </c>
      <c r="T48" s="58"/>
      <c r="U48" s="58"/>
      <c r="V48" s="58"/>
      <c r="W48" s="58"/>
      <c r="X48" s="58"/>
      <c r="Y48" s="58"/>
      <c r="Z48" s="58"/>
      <c r="AA48" s="58"/>
      <c r="AB48" s="303">
        <f>AssessmentYear</f>
        <v>2024</v>
      </c>
      <c r="AC48" s="58"/>
      <c r="AD48" s="58"/>
      <c r="AE48" s="58"/>
      <c r="AF48" s="184"/>
      <c r="AG48" s="184"/>
      <c r="AH48" s="184"/>
      <c r="AI48" s="184"/>
      <c r="AJ48" s="184"/>
      <c r="AK48" s="303">
        <f>AssessmentYear</f>
        <v>2024</v>
      </c>
      <c r="AL48" s="1"/>
    </row>
    <row r="49" spans="1:38" ht="6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03"/>
      <c r="T49" s="1"/>
      <c r="U49" s="1"/>
      <c r="V49" s="1"/>
      <c r="W49" s="1"/>
      <c r="X49" s="1"/>
      <c r="Y49" s="1"/>
      <c r="Z49" s="1"/>
      <c r="AA49" s="1"/>
      <c r="AB49" s="303"/>
      <c r="AC49" s="1"/>
      <c r="AD49" s="1"/>
      <c r="AE49" s="1"/>
      <c r="AF49" s="1"/>
      <c r="AG49" s="1"/>
      <c r="AH49" s="1"/>
      <c r="AI49" s="1"/>
      <c r="AJ49" s="1"/>
      <c r="AK49" s="303"/>
      <c r="AL49" s="1"/>
    </row>
    <row r="50" spans="1:38" ht="18" customHeight="1">
      <c r="A50" s="242"/>
      <c r="B50" s="220"/>
      <c r="C50" s="246" t="s">
        <v>0</v>
      </c>
      <c r="D50" s="220"/>
      <c r="E50" s="220"/>
      <c r="F50" s="220"/>
      <c r="G50" s="220"/>
      <c r="H50" s="220"/>
      <c r="I50" s="220"/>
      <c r="J50" s="220"/>
      <c r="K50" s="242"/>
      <c r="L50" s="220"/>
      <c r="M50" s="246" t="s">
        <v>0</v>
      </c>
      <c r="N50" s="246"/>
      <c r="O50" s="246"/>
      <c r="P50" s="246"/>
      <c r="Q50" s="246"/>
      <c r="R50" s="134"/>
      <c r="S50" s="2" t="str">
        <f>FormNumber</f>
        <v>PT-31MINING</v>
      </c>
      <c r="T50" s="133"/>
      <c r="U50" s="315" t="s">
        <v>0</v>
      </c>
      <c r="V50" s="315"/>
      <c r="W50" s="315"/>
      <c r="X50" s="315"/>
      <c r="Y50" s="315"/>
      <c r="Z50" s="315"/>
      <c r="AA50" s="315"/>
      <c r="AB50" s="2" t="str">
        <f>FormNumber</f>
        <v>PT-31MINING</v>
      </c>
      <c r="AE50" s="246" t="s">
        <v>0</v>
      </c>
      <c r="AF50" s="246"/>
      <c r="AG50" s="246"/>
      <c r="AH50" s="246"/>
      <c r="AI50" s="246"/>
      <c r="AJ50" s="246"/>
      <c r="AK50" s="2" t="str">
        <f>FormNumber</f>
        <v>PT-31MINING</v>
      </c>
      <c r="AL50" s="1"/>
    </row>
    <row r="51" spans="1:38" ht="13.5" customHeight="1">
      <c r="A51" s="247"/>
      <c r="B51" s="220"/>
      <c r="C51" s="237" t="s">
        <v>1</v>
      </c>
      <c r="D51" s="220"/>
      <c r="E51" s="220"/>
      <c r="F51" s="220"/>
      <c r="G51" s="220"/>
      <c r="H51" s="220"/>
      <c r="I51" s="220"/>
      <c r="J51" s="220"/>
      <c r="K51" s="247"/>
      <c r="L51" s="220"/>
      <c r="M51" s="237" t="s">
        <v>1</v>
      </c>
      <c r="N51" s="237"/>
      <c r="O51" s="237"/>
      <c r="P51" s="237"/>
      <c r="Q51" s="237"/>
      <c r="S51" s="132">
        <f>Revision</f>
        <v>45261</v>
      </c>
      <c r="T51" s="135"/>
      <c r="U51" s="316" t="s">
        <v>1</v>
      </c>
      <c r="V51" s="316"/>
      <c r="W51" s="316"/>
      <c r="X51" s="316"/>
      <c r="Y51" s="316"/>
      <c r="Z51" s="316"/>
      <c r="AA51" s="316"/>
      <c r="AB51" s="132">
        <f>Revision</f>
        <v>45261</v>
      </c>
      <c r="AE51" s="237" t="s">
        <v>1</v>
      </c>
      <c r="AF51" s="237"/>
      <c r="AG51" s="237"/>
      <c r="AH51" s="237"/>
      <c r="AI51" s="237"/>
      <c r="AJ51" s="237"/>
      <c r="AK51" s="132">
        <f>Revision</f>
        <v>45261</v>
      </c>
      <c r="AL51" s="1"/>
    </row>
    <row r="52" spans="1:38" ht="13.5" customHeight="1">
      <c r="A52" s="242"/>
      <c r="B52" s="220"/>
      <c r="C52" s="304" t="s">
        <v>122</v>
      </c>
      <c r="D52" s="220"/>
      <c r="E52" s="220"/>
      <c r="F52" s="220"/>
      <c r="G52" s="220"/>
      <c r="H52" s="220"/>
      <c r="I52" s="220"/>
      <c r="J52" s="220"/>
      <c r="K52" s="242"/>
      <c r="L52" s="220"/>
      <c r="M52" s="304" t="s">
        <v>123</v>
      </c>
      <c r="N52" s="235"/>
      <c r="O52" s="235"/>
      <c r="P52" s="235"/>
      <c r="Q52" s="235"/>
      <c r="T52" s="133"/>
      <c r="U52" s="317" t="s">
        <v>156</v>
      </c>
      <c r="V52" s="318"/>
      <c r="W52" s="318"/>
      <c r="X52" s="318"/>
      <c r="Y52" s="318"/>
      <c r="Z52" s="318"/>
      <c r="AA52" s="318"/>
      <c r="AE52" s="304" t="s">
        <v>157</v>
      </c>
      <c r="AF52" s="235"/>
      <c r="AG52" s="235"/>
      <c r="AH52" s="235"/>
      <c r="AI52" s="235"/>
      <c r="AJ52" s="235"/>
      <c r="AL52" s="1"/>
    </row>
    <row r="53" spans="1:38" ht="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2"/>
      <c r="AL53" s="1"/>
    </row>
    <row r="54" spans="1:38" ht="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2.75" customHeight="1">
      <c r="A55" s="300" t="s">
        <v>3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0" t="s">
        <v>3</v>
      </c>
      <c r="L55" s="301"/>
      <c r="M55" s="301"/>
      <c r="N55" s="301"/>
      <c r="O55" s="301"/>
      <c r="P55" s="301"/>
      <c r="Q55" s="301"/>
      <c r="R55" s="301"/>
      <c r="S55" s="301"/>
      <c r="T55" s="300" t="s">
        <v>3</v>
      </c>
      <c r="U55" s="302"/>
      <c r="V55" s="302"/>
      <c r="W55" s="302"/>
      <c r="X55" s="302"/>
      <c r="Y55" s="302"/>
      <c r="Z55" s="302"/>
      <c r="AA55" s="302"/>
      <c r="AB55" s="302"/>
      <c r="AC55" s="300" t="s">
        <v>3</v>
      </c>
      <c r="AD55" s="302"/>
      <c r="AE55" s="302"/>
      <c r="AF55" s="302"/>
      <c r="AG55" s="302"/>
      <c r="AH55" s="302"/>
      <c r="AI55" s="302"/>
      <c r="AJ55" s="302"/>
      <c r="AK55" s="302"/>
      <c r="AL55" s="1"/>
    </row>
    <row r="56" spans="1:38" ht="12.75" customHeight="1">
      <c r="A56" s="286" t="s">
        <v>4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86" t="s">
        <v>4</v>
      </c>
      <c r="L56" s="220"/>
      <c r="M56" s="220"/>
      <c r="N56" s="220"/>
      <c r="O56" s="220"/>
      <c r="P56" s="220"/>
      <c r="Q56" s="220"/>
      <c r="R56" s="220"/>
      <c r="S56" s="220"/>
      <c r="T56" s="483" t="s">
        <v>4</v>
      </c>
      <c r="U56" s="484"/>
      <c r="V56" s="484"/>
      <c r="W56" s="484"/>
      <c r="X56" s="484"/>
      <c r="Y56" s="484"/>
      <c r="Z56" s="484"/>
      <c r="AA56" s="484"/>
      <c r="AB56" s="484"/>
      <c r="AC56" s="483" t="s">
        <v>4</v>
      </c>
      <c r="AD56" s="484"/>
      <c r="AE56" s="484"/>
      <c r="AF56" s="484"/>
      <c r="AG56" s="484"/>
      <c r="AH56" s="484"/>
      <c r="AI56" s="484"/>
      <c r="AJ56" s="484"/>
      <c r="AK56" s="489"/>
      <c r="AL56" s="1"/>
    </row>
    <row r="57" spans="1:38" ht="12.75" customHeight="1">
      <c r="A57" s="288" t="s">
        <v>6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88" t="s">
        <v>6</v>
      </c>
      <c r="L57" s="296"/>
      <c r="M57" s="296"/>
      <c r="N57" s="296"/>
      <c r="O57" s="296"/>
      <c r="P57" s="296"/>
      <c r="Q57" s="296"/>
      <c r="R57" s="296"/>
      <c r="S57" s="296"/>
      <c r="T57" s="485"/>
      <c r="U57" s="486"/>
      <c r="V57" s="486"/>
      <c r="W57" s="486"/>
      <c r="X57" s="486"/>
      <c r="Y57" s="486"/>
      <c r="Z57" s="486"/>
      <c r="AA57" s="486"/>
      <c r="AB57" s="486"/>
      <c r="AC57" s="485"/>
      <c r="AD57" s="486"/>
      <c r="AE57" s="486"/>
      <c r="AF57" s="486"/>
      <c r="AG57" s="486"/>
      <c r="AH57" s="486"/>
      <c r="AI57" s="486"/>
      <c r="AJ57" s="486"/>
      <c r="AK57" s="490"/>
      <c r="AL57" s="1"/>
    </row>
    <row r="58" spans="1:38" ht="12.75" customHeight="1">
      <c r="A58" s="290" t="s">
        <v>7</v>
      </c>
      <c r="B58" s="276"/>
      <c r="C58" s="276"/>
      <c r="D58" s="276"/>
      <c r="E58" s="276"/>
      <c r="F58" s="276"/>
      <c r="G58" s="276"/>
      <c r="H58" s="276"/>
      <c r="I58" s="276"/>
      <c r="J58" s="277"/>
      <c r="K58" s="290" t="s">
        <v>7</v>
      </c>
      <c r="L58" s="276"/>
      <c r="M58" s="276"/>
      <c r="N58" s="276"/>
      <c r="O58" s="276"/>
      <c r="P58" s="276"/>
      <c r="Q58" s="276"/>
      <c r="R58" s="276"/>
      <c r="S58" s="277"/>
      <c r="T58" s="487" t="s">
        <v>7</v>
      </c>
      <c r="U58" s="488"/>
      <c r="V58" s="488"/>
      <c r="W58" s="488"/>
      <c r="X58" s="488"/>
      <c r="Y58" s="488"/>
      <c r="Z58" s="488"/>
      <c r="AA58" s="488"/>
      <c r="AB58" s="488"/>
      <c r="AC58" s="487" t="s">
        <v>7</v>
      </c>
      <c r="AD58" s="488"/>
      <c r="AE58" s="488"/>
      <c r="AF58" s="488"/>
      <c r="AG58" s="488"/>
      <c r="AH58" s="488"/>
      <c r="AI58" s="488"/>
      <c r="AJ58" s="488"/>
      <c r="AK58" s="491"/>
      <c r="AL58" s="1"/>
    </row>
    <row r="59" spans="1:38" ht="12.75" customHeight="1">
      <c r="A59" s="288" t="s">
        <v>6</v>
      </c>
      <c r="B59" s="296"/>
      <c r="C59" s="296"/>
      <c r="D59" s="296"/>
      <c r="E59" s="296"/>
      <c r="F59" s="296"/>
      <c r="G59" s="296"/>
      <c r="H59" s="296"/>
      <c r="I59" s="296"/>
      <c r="J59" s="265"/>
      <c r="K59" s="288" t="s">
        <v>6</v>
      </c>
      <c r="L59" s="296"/>
      <c r="M59" s="296"/>
      <c r="N59" s="296"/>
      <c r="O59" s="296"/>
      <c r="P59" s="296"/>
      <c r="Q59" s="296"/>
      <c r="R59" s="296"/>
      <c r="S59" s="265"/>
      <c r="T59" s="485"/>
      <c r="U59" s="486"/>
      <c r="V59" s="486"/>
      <c r="W59" s="486"/>
      <c r="X59" s="486"/>
      <c r="Y59" s="486"/>
      <c r="Z59" s="486"/>
      <c r="AA59" s="486"/>
      <c r="AB59" s="486"/>
      <c r="AC59" s="485"/>
      <c r="AD59" s="486"/>
      <c r="AE59" s="486"/>
      <c r="AF59" s="486"/>
      <c r="AG59" s="486"/>
      <c r="AH59" s="486"/>
      <c r="AI59" s="486"/>
      <c r="AJ59" s="486"/>
      <c r="AK59" s="490"/>
      <c r="AL59" s="1"/>
    </row>
    <row r="60" spans="1:38" ht="6" customHeight="1" thickBo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9"/>
      <c r="M60" s="59"/>
      <c r="N60" s="184"/>
      <c r="O60" s="184"/>
      <c r="P60" s="184"/>
      <c r="Q60" s="58"/>
      <c r="R60" s="58"/>
      <c r="S60" s="58"/>
      <c r="T60" s="58"/>
      <c r="U60" s="59"/>
      <c r="V60" s="59"/>
      <c r="W60" s="184"/>
      <c r="X60" s="184"/>
      <c r="Y60" s="184"/>
      <c r="Z60" s="184"/>
      <c r="AA60" s="58"/>
      <c r="AB60" s="58"/>
      <c r="AC60" s="58"/>
      <c r="AD60" s="59"/>
      <c r="AE60" s="59"/>
      <c r="AF60" s="58"/>
      <c r="AG60" s="58"/>
      <c r="AH60" s="58"/>
      <c r="AI60" s="58"/>
      <c r="AJ60" s="58"/>
      <c r="AK60" s="58"/>
      <c r="AL60" s="1"/>
    </row>
    <row r="61" spans="1:38" ht="15" customHeight="1">
      <c r="A61" s="168"/>
      <c r="B61" s="320"/>
      <c r="C61" s="321"/>
      <c r="D61" s="321"/>
      <c r="E61" s="425" t="s">
        <v>78</v>
      </c>
      <c r="F61" s="426" t="s">
        <v>78</v>
      </c>
      <c r="G61" s="427" t="s">
        <v>78</v>
      </c>
      <c r="H61" s="188" t="s">
        <v>78</v>
      </c>
      <c r="I61" s="215" t="s">
        <v>79</v>
      </c>
      <c r="J61" s="402" t="s">
        <v>79</v>
      </c>
      <c r="K61" s="162"/>
      <c r="L61" s="307"/>
      <c r="M61" s="221"/>
      <c r="N61" s="169" t="s">
        <v>79</v>
      </c>
      <c r="O61" s="169" t="s">
        <v>79</v>
      </c>
      <c r="P61" s="169" t="s">
        <v>79</v>
      </c>
      <c r="Q61" s="87" t="s">
        <v>79</v>
      </c>
      <c r="R61" s="87" t="s">
        <v>79</v>
      </c>
      <c r="S61" s="87" t="s">
        <v>79</v>
      </c>
      <c r="T61" s="85"/>
      <c r="U61" s="147"/>
      <c r="V61" s="131"/>
      <c r="W61" s="86" t="s">
        <v>79</v>
      </c>
      <c r="X61" s="86" t="s">
        <v>79</v>
      </c>
      <c r="Y61" s="86" t="s">
        <v>79</v>
      </c>
      <c r="Z61" s="150" t="s">
        <v>79</v>
      </c>
      <c r="AA61" s="150" t="s">
        <v>79</v>
      </c>
      <c r="AB61" s="202" t="s">
        <v>79</v>
      </c>
      <c r="AC61" s="162"/>
      <c r="AD61" s="147"/>
      <c r="AE61" s="131"/>
      <c r="AF61" s="87" t="s">
        <v>79</v>
      </c>
      <c r="AG61" s="86" t="s">
        <v>79</v>
      </c>
      <c r="AH61" s="86" t="s">
        <v>79</v>
      </c>
      <c r="AI61" s="86" t="s">
        <v>79</v>
      </c>
      <c r="AJ61" s="150" t="s">
        <v>79</v>
      </c>
      <c r="AK61" s="202" t="s">
        <v>79</v>
      </c>
      <c r="AL61" s="1"/>
    </row>
    <row r="62" spans="1:38" ht="15" customHeight="1">
      <c r="A62" s="170"/>
      <c r="B62" s="307" t="s">
        <v>11</v>
      </c>
      <c r="C62" s="319"/>
      <c r="D62" s="301"/>
      <c r="E62" s="465">
        <f>F62-1</f>
        <v>2020</v>
      </c>
      <c r="F62" s="176">
        <f>G62-1</f>
        <v>2021</v>
      </c>
      <c r="G62" s="466">
        <f>H62-1</f>
        <v>2022</v>
      </c>
      <c r="H62" s="189">
        <f t="shared" ref="H62" si="3">H14</f>
        <v>2023</v>
      </c>
      <c r="I62" s="504">
        <f>I14</f>
        <v>2024</v>
      </c>
      <c r="J62" s="212">
        <f>J14</f>
        <v>2025</v>
      </c>
      <c r="K62" s="163"/>
      <c r="L62" s="307" t="s">
        <v>11</v>
      </c>
      <c r="M62" s="221"/>
      <c r="N62" s="64">
        <f>N14</f>
        <v>2026</v>
      </c>
      <c r="O62" s="64">
        <f>O14</f>
        <v>2027</v>
      </c>
      <c r="P62" s="64">
        <f>P14</f>
        <v>2028</v>
      </c>
      <c r="Q62" s="64">
        <f t="shared" ref="Q62:S62" si="4">Q14</f>
        <v>2029</v>
      </c>
      <c r="R62" s="64">
        <f t="shared" si="4"/>
        <v>2030</v>
      </c>
      <c r="S62" s="64">
        <f t="shared" si="4"/>
        <v>2031</v>
      </c>
      <c r="T62" s="61"/>
      <c r="U62" s="147" t="s">
        <v>11</v>
      </c>
      <c r="V62" s="131"/>
      <c r="W62" s="64">
        <f t="shared" ref="W62:AB62" si="5">W14</f>
        <v>2032</v>
      </c>
      <c r="X62" s="64">
        <f t="shared" si="5"/>
        <v>2033</v>
      </c>
      <c r="Y62" s="64">
        <f t="shared" si="5"/>
        <v>2034</v>
      </c>
      <c r="Z62" s="148">
        <f t="shared" si="5"/>
        <v>2035</v>
      </c>
      <c r="AA62" s="64">
        <f t="shared" si="5"/>
        <v>2036</v>
      </c>
      <c r="AB62" s="64">
        <f t="shared" si="5"/>
        <v>2037</v>
      </c>
      <c r="AC62" s="163"/>
      <c r="AD62" s="147" t="s">
        <v>11</v>
      </c>
      <c r="AE62" s="131"/>
      <c r="AF62" s="64">
        <f t="shared" ref="AF62:AJ62" si="6">AF14</f>
        <v>2038</v>
      </c>
      <c r="AG62" s="64">
        <f t="shared" si="6"/>
        <v>2039</v>
      </c>
      <c r="AH62" s="64">
        <f t="shared" si="6"/>
        <v>2040</v>
      </c>
      <c r="AI62" s="64">
        <f t="shared" si="6"/>
        <v>2041</v>
      </c>
      <c r="AJ62" s="148">
        <f t="shared" si="6"/>
        <v>2042</v>
      </c>
      <c r="AK62" s="203">
        <f t="shared" ref="AK62" si="7">AK14</f>
        <v>2043</v>
      </c>
      <c r="AL62" s="1"/>
    </row>
    <row r="63" spans="1:38" ht="15" customHeight="1" thickBot="1">
      <c r="A63" s="171"/>
      <c r="B63" s="309" t="s">
        <v>14</v>
      </c>
      <c r="C63" s="319"/>
      <c r="D63" s="301"/>
      <c r="E63" s="502" t="s">
        <v>15</v>
      </c>
      <c r="F63" s="502" t="s">
        <v>16</v>
      </c>
      <c r="G63" s="501" t="s">
        <v>60</v>
      </c>
      <c r="H63" s="413" t="s">
        <v>61</v>
      </c>
      <c r="I63" s="505" t="s">
        <v>80</v>
      </c>
      <c r="J63" s="506" t="s">
        <v>81</v>
      </c>
      <c r="K63" s="164"/>
      <c r="L63" s="309" t="s">
        <v>14</v>
      </c>
      <c r="M63" s="221"/>
      <c r="N63" s="69" t="s">
        <v>82</v>
      </c>
      <c r="O63" s="145" t="s">
        <v>83</v>
      </c>
      <c r="P63" s="502" t="s">
        <v>84</v>
      </c>
      <c r="Q63" s="68" t="s">
        <v>85</v>
      </c>
      <c r="R63" s="67" t="s">
        <v>86</v>
      </c>
      <c r="S63" s="68" t="s">
        <v>87</v>
      </c>
      <c r="T63" s="66"/>
      <c r="U63" s="309" t="s">
        <v>14</v>
      </c>
      <c r="V63" s="310"/>
      <c r="W63" s="67" t="s">
        <v>88</v>
      </c>
      <c r="X63" s="69" t="s">
        <v>89</v>
      </c>
      <c r="Y63" s="67" t="s">
        <v>90</v>
      </c>
      <c r="Z63" s="146" t="s">
        <v>91</v>
      </c>
      <c r="AA63" s="413" t="s">
        <v>92</v>
      </c>
      <c r="AB63" s="413" t="s">
        <v>93</v>
      </c>
      <c r="AC63" s="164"/>
      <c r="AD63" s="145" t="s">
        <v>14</v>
      </c>
      <c r="AE63" s="131"/>
      <c r="AF63" s="68" t="s">
        <v>94</v>
      </c>
      <c r="AG63" s="67" t="s">
        <v>95</v>
      </c>
      <c r="AH63" s="172" t="s">
        <v>155</v>
      </c>
      <c r="AI63" s="67" t="s">
        <v>168</v>
      </c>
      <c r="AJ63" s="204" t="s">
        <v>169</v>
      </c>
      <c r="AK63" s="481" t="s">
        <v>170</v>
      </c>
      <c r="AL63" s="1"/>
    </row>
    <row r="64" spans="1:38" ht="12.75" customHeight="1" thickBot="1">
      <c r="A64" s="329" t="s">
        <v>124</v>
      </c>
      <c r="B64" s="301"/>
      <c r="C64" s="301"/>
      <c r="D64" s="301"/>
      <c r="E64" s="301"/>
      <c r="F64" s="301"/>
      <c r="G64" s="301"/>
      <c r="H64" s="301"/>
      <c r="I64" s="301"/>
      <c r="J64" s="301"/>
      <c r="K64" s="302" t="s">
        <v>124</v>
      </c>
      <c r="L64" s="301"/>
      <c r="M64" s="301"/>
      <c r="N64" s="301"/>
      <c r="O64" s="301"/>
      <c r="P64" s="301"/>
      <c r="Q64" s="301"/>
      <c r="R64" s="301"/>
      <c r="S64" s="301"/>
      <c r="T64" s="300" t="s">
        <v>124</v>
      </c>
      <c r="U64" s="302"/>
      <c r="V64" s="302"/>
      <c r="W64" s="302"/>
      <c r="X64" s="302"/>
      <c r="Y64" s="302"/>
      <c r="Z64" s="302"/>
      <c r="AA64" s="302"/>
      <c r="AB64" s="302"/>
      <c r="AC64" s="300" t="s">
        <v>124</v>
      </c>
      <c r="AD64" s="302"/>
      <c r="AE64" s="302"/>
      <c r="AF64" s="302"/>
      <c r="AG64" s="302"/>
      <c r="AH64" s="302"/>
      <c r="AI64" s="302"/>
      <c r="AJ64" s="302"/>
      <c r="AK64" s="302"/>
      <c r="AL64" s="1"/>
    </row>
    <row r="65" spans="1:40" ht="10.5" customHeight="1">
      <c r="A65" s="88">
        <v>31</v>
      </c>
      <c r="B65" s="330" t="s">
        <v>125</v>
      </c>
      <c r="C65" s="319"/>
      <c r="D65" s="319"/>
      <c r="E65" s="174"/>
      <c r="F65" s="144"/>
      <c r="G65" s="458"/>
      <c r="H65" s="417"/>
      <c r="I65" s="461"/>
      <c r="J65" s="89"/>
      <c r="K65" s="165">
        <v>31</v>
      </c>
      <c r="L65" s="330" t="s">
        <v>125</v>
      </c>
      <c r="M65" s="301"/>
      <c r="N65" s="185"/>
      <c r="O65" s="185"/>
      <c r="P65" s="142"/>
      <c r="Q65" s="89"/>
      <c r="R65" s="89"/>
      <c r="S65" s="89"/>
      <c r="T65" s="88">
        <v>31</v>
      </c>
      <c r="U65" s="143" t="s">
        <v>125</v>
      </c>
      <c r="V65" s="141"/>
      <c r="W65" s="185"/>
      <c r="X65" s="185"/>
      <c r="Y65" s="185"/>
      <c r="Z65" s="185"/>
      <c r="AA65" s="89"/>
      <c r="AB65" s="89"/>
      <c r="AC65" s="165">
        <v>31</v>
      </c>
      <c r="AD65" s="143" t="s">
        <v>125</v>
      </c>
      <c r="AE65" s="141"/>
      <c r="AF65" s="89"/>
      <c r="AG65" s="89"/>
      <c r="AH65" s="89"/>
      <c r="AI65" s="89"/>
      <c r="AJ65" s="89"/>
      <c r="AK65" s="142"/>
      <c r="AL65" s="1"/>
    </row>
    <row r="66" spans="1:40" ht="10.5" customHeight="1">
      <c r="A66" s="90">
        <v>38</v>
      </c>
      <c r="B66" s="326" t="s">
        <v>126</v>
      </c>
      <c r="C66" s="301"/>
      <c r="D66" s="301"/>
      <c r="E66" s="175"/>
      <c r="F66" s="159"/>
      <c r="G66" s="459"/>
      <c r="H66" s="418"/>
      <c r="I66" s="462"/>
      <c r="J66" s="91"/>
      <c r="K66" s="166">
        <v>38</v>
      </c>
      <c r="L66" s="327" t="s">
        <v>126</v>
      </c>
      <c r="M66" s="328"/>
      <c r="N66" s="175"/>
      <c r="O66" s="175"/>
      <c r="P66" s="175"/>
      <c r="Q66" s="91"/>
      <c r="R66" s="91"/>
      <c r="S66" s="91"/>
      <c r="T66" s="90">
        <v>38</v>
      </c>
      <c r="U66" s="140" t="s">
        <v>126</v>
      </c>
      <c r="V66" s="503"/>
      <c r="W66" s="175"/>
      <c r="X66" s="175"/>
      <c r="Y66" s="175"/>
      <c r="Z66" s="175"/>
      <c r="AA66" s="91"/>
      <c r="AB66" s="91"/>
      <c r="AC66" s="166">
        <v>38</v>
      </c>
      <c r="AD66" s="186" t="s">
        <v>126</v>
      </c>
      <c r="AE66" s="159"/>
      <c r="AF66" s="91"/>
      <c r="AG66" s="91"/>
      <c r="AH66" s="91"/>
      <c r="AI66" s="91"/>
      <c r="AJ66" s="91"/>
      <c r="AK66" s="175"/>
      <c r="AL66" s="1"/>
    </row>
    <row r="67" spans="1:40" ht="10.5" customHeight="1" thickBot="1">
      <c r="A67" s="93">
        <v>39</v>
      </c>
      <c r="B67" s="322" t="s">
        <v>127</v>
      </c>
      <c r="C67" s="323"/>
      <c r="D67" s="324"/>
      <c r="E67" s="138"/>
      <c r="F67" s="173"/>
      <c r="G67" s="460"/>
      <c r="H67" s="464"/>
      <c r="I67" s="463"/>
      <c r="J67" s="92"/>
      <c r="K67" s="167">
        <v>39</v>
      </c>
      <c r="L67" s="325" t="s">
        <v>150</v>
      </c>
      <c r="M67" s="296"/>
      <c r="N67" s="138"/>
      <c r="O67" s="138"/>
      <c r="P67" s="138"/>
      <c r="Q67" s="92"/>
      <c r="R67" s="92"/>
      <c r="S67" s="92"/>
      <c r="T67" s="93">
        <v>39</v>
      </c>
      <c r="U67" s="137" t="s">
        <v>150</v>
      </c>
      <c r="V67" s="149"/>
      <c r="W67" s="138"/>
      <c r="X67" s="138"/>
      <c r="Y67" s="138"/>
      <c r="Z67" s="138"/>
      <c r="AA67" s="92"/>
      <c r="AB67" s="92"/>
      <c r="AC67" s="167">
        <v>39</v>
      </c>
      <c r="AD67" s="137" t="s">
        <v>150</v>
      </c>
      <c r="AE67" s="149"/>
      <c r="AF67" s="92"/>
      <c r="AG67" s="92"/>
      <c r="AH67" s="92"/>
      <c r="AI67" s="92"/>
      <c r="AJ67" s="92"/>
      <c r="AK67" s="139"/>
      <c r="AL67" s="1"/>
    </row>
    <row r="68" spans="1:40" ht="17.25" customHeight="1">
      <c r="A68" s="9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40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</sheetData>
  <mergeCells count="231">
    <mergeCell ref="AD43:AE43"/>
    <mergeCell ref="AD44:AE44"/>
    <mergeCell ref="AD45:AE45"/>
    <mergeCell ref="AD34:AE34"/>
    <mergeCell ref="AD35:AE35"/>
    <mergeCell ref="AD36:AE36"/>
    <mergeCell ref="AD37:AE37"/>
    <mergeCell ref="AD38:AE38"/>
    <mergeCell ref="AD39:AE39"/>
    <mergeCell ref="AD40:AE40"/>
    <mergeCell ref="AD41:AE41"/>
    <mergeCell ref="AD42:AE42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D33:AE33"/>
    <mergeCell ref="AD47:AE47"/>
    <mergeCell ref="T56:AB57"/>
    <mergeCell ref="T58:AB59"/>
    <mergeCell ref="AC56:AK57"/>
    <mergeCell ref="AC58:AK59"/>
    <mergeCell ref="U63:V63"/>
    <mergeCell ref="AD21:AE21"/>
    <mergeCell ref="AD22:AE22"/>
    <mergeCell ref="AD23:AE23"/>
    <mergeCell ref="U23:V23"/>
    <mergeCell ref="U26:V26"/>
    <mergeCell ref="U28:V28"/>
    <mergeCell ref="U30:V30"/>
    <mergeCell ref="U32:V32"/>
    <mergeCell ref="U34:V34"/>
    <mergeCell ref="U33:V33"/>
    <mergeCell ref="U27:V27"/>
    <mergeCell ref="U29:V29"/>
    <mergeCell ref="U31:V31"/>
    <mergeCell ref="U35:V35"/>
    <mergeCell ref="U36:V36"/>
    <mergeCell ref="U37:V37"/>
    <mergeCell ref="U38:V38"/>
    <mergeCell ref="U39:V39"/>
    <mergeCell ref="K2:L2"/>
    <mergeCell ref="C2:I2"/>
    <mergeCell ref="S1:S2"/>
    <mergeCell ref="AB1:AB2"/>
    <mergeCell ref="M2:R2"/>
    <mergeCell ref="AK1:AK2"/>
    <mergeCell ref="AD2:AJ2"/>
    <mergeCell ref="B14:D14"/>
    <mergeCell ref="L14:M14"/>
    <mergeCell ref="B13:D13"/>
    <mergeCell ref="L13:M13"/>
    <mergeCell ref="U13:V13"/>
    <mergeCell ref="K11:S11"/>
    <mergeCell ref="K10:S10"/>
    <mergeCell ref="K9:S9"/>
    <mergeCell ref="K8:S8"/>
    <mergeCell ref="J1:J2"/>
    <mergeCell ref="H10:J10"/>
    <mergeCell ref="H8:J8"/>
    <mergeCell ref="AE3:AJ3"/>
    <mergeCell ref="AD4:AJ4"/>
    <mergeCell ref="K7:S7"/>
    <mergeCell ref="K4:L4"/>
    <mergeCell ref="B19:D19"/>
    <mergeCell ref="L19:M19"/>
    <mergeCell ref="B18:D18"/>
    <mergeCell ref="L18:M18"/>
    <mergeCell ref="A16:J16"/>
    <mergeCell ref="K16:S16"/>
    <mergeCell ref="B17:D17"/>
    <mergeCell ref="L17:M17"/>
    <mergeCell ref="B15:D15"/>
    <mergeCell ref="L15:M15"/>
    <mergeCell ref="B23:D23"/>
    <mergeCell ref="L23:M23"/>
    <mergeCell ref="B22:D22"/>
    <mergeCell ref="L22:M22"/>
    <mergeCell ref="B21:D21"/>
    <mergeCell ref="L21:M21"/>
    <mergeCell ref="B20:D20"/>
    <mergeCell ref="L20:M20"/>
    <mergeCell ref="B28:D28"/>
    <mergeCell ref="L28:M28"/>
    <mergeCell ref="B27:D27"/>
    <mergeCell ref="L27:M27"/>
    <mergeCell ref="B26:D26"/>
    <mergeCell ref="L26:M26"/>
    <mergeCell ref="A24:J24"/>
    <mergeCell ref="K24:S24"/>
    <mergeCell ref="B25:D25"/>
    <mergeCell ref="L25:M25"/>
    <mergeCell ref="B33:D33"/>
    <mergeCell ref="L33:M33"/>
    <mergeCell ref="B32:D32"/>
    <mergeCell ref="L32:M32"/>
    <mergeCell ref="B31:D31"/>
    <mergeCell ref="L31:M31"/>
    <mergeCell ref="B30:D30"/>
    <mergeCell ref="L30:M30"/>
    <mergeCell ref="B29:D29"/>
    <mergeCell ref="L29:M29"/>
    <mergeCell ref="B38:D38"/>
    <mergeCell ref="L38:M38"/>
    <mergeCell ref="B37:D37"/>
    <mergeCell ref="L37:M37"/>
    <mergeCell ref="B36:D36"/>
    <mergeCell ref="L36:M36"/>
    <mergeCell ref="B35:D35"/>
    <mergeCell ref="L35:M35"/>
    <mergeCell ref="B34:D34"/>
    <mergeCell ref="L34:M34"/>
    <mergeCell ref="B43:D43"/>
    <mergeCell ref="L43:M43"/>
    <mergeCell ref="B42:D42"/>
    <mergeCell ref="L42:M42"/>
    <mergeCell ref="B41:D41"/>
    <mergeCell ref="L41:M41"/>
    <mergeCell ref="B40:D40"/>
    <mergeCell ref="L40:M40"/>
    <mergeCell ref="B39:D39"/>
    <mergeCell ref="L39:M39"/>
    <mergeCell ref="A50:B50"/>
    <mergeCell ref="C50:J50"/>
    <mergeCell ref="K50:L50"/>
    <mergeCell ref="B46:D46"/>
    <mergeCell ref="B47:D47"/>
    <mergeCell ref="B45:D45"/>
    <mergeCell ref="L45:M45"/>
    <mergeCell ref="B44:D44"/>
    <mergeCell ref="L44:M44"/>
    <mergeCell ref="L46:M46"/>
    <mergeCell ref="L47:M47"/>
    <mergeCell ref="K56:S56"/>
    <mergeCell ref="A55:J55"/>
    <mergeCell ref="K55:S55"/>
    <mergeCell ref="A52:B52"/>
    <mergeCell ref="C52:J52"/>
    <mergeCell ref="K52:L52"/>
    <mergeCell ref="A51:B51"/>
    <mergeCell ref="C51:J51"/>
    <mergeCell ref="K51:L51"/>
    <mergeCell ref="A56:J56"/>
    <mergeCell ref="B67:D67"/>
    <mergeCell ref="L67:M67"/>
    <mergeCell ref="B66:D66"/>
    <mergeCell ref="L66:M66"/>
    <mergeCell ref="A64:J64"/>
    <mergeCell ref="K64:S64"/>
    <mergeCell ref="B65:D65"/>
    <mergeCell ref="L65:M65"/>
    <mergeCell ref="B63:D63"/>
    <mergeCell ref="L63:M63"/>
    <mergeCell ref="B62:D62"/>
    <mergeCell ref="L62:M62"/>
    <mergeCell ref="B61:D61"/>
    <mergeCell ref="L61:M61"/>
    <mergeCell ref="A59:J59"/>
    <mergeCell ref="K59:S59"/>
    <mergeCell ref="A58:J58"/>
    <mergeCell ref="K58:S58"/>
    <mergeCell ref="A57:J57"/>
    <mergeCell ref="K57:S57"/>
    <mergeCell ref="S48:S49"/>
    <mergeCell ref="M50:Q50"/>
    <mergeCell ref="M51:Q51"/>
    <mergeCell ref="M52:Q52"/>
    <mergeCell ref="U22:V22"/>
    <mergeCell ref="U25:V25"/>
    <mergeCell ref="U50:AA50"/>
    <mergeCell ref="U51:AA51"/>
    <mergeCell ref="U52:AA52"/>
    <mergeCell ref="U46:V46"/>
    <mergeCell ref="U47:V47"/>
    <mergeCell ref="U40:V40"/>
    <mergeCell ref="U41:V41"/>
    <mergeCell ref="U42:V42"/>
    <mergeCell ref="U43:V43"/>
    <mergeCell ref="U44:V44"/>
    <mergeCell ref="U45:V45"/>
    <mergeCell ref="T24:AB24"/>
    <mergeCell ref="T55:AB55"/>
    <mergeCell ref="T64:AB64"/>
    <mergeCell ref="AC64:AK64"/>
    <mergeCell ref="AC55:AK55"/>
    <mergeCell ref="AC7:AK7"/>
    <mergeCell ref="AC16:AK16"/>
    <mergeCell ref="AC24:AK24"/>
    <mergeCell ref="AB48:AB49"/>
    <mergeCell ref="AK48:AK49"/>
    <mergeCell ref="AE50:AJ50"/>
    <mergeCell ref="AE51:AJ51"/>
    <mergeCell ref="AE52:AJ52"/>
    <mergeCell ref="U21:V21"/>
    <mergeCell ref="AC8:AK8"/>
    <mergeCell ref="AC9:AK9"/>
    <mergeCell ref="AC10:AK10"/>
    <mergeCell ref="AC11:AK11"/>
    <mergeCell ref="U14:V14"/>
    <mergeCell ref="U15:V15"/>
    <mergeCell ref="T16:AB16"/>
    <mergeCell ref="T7:AB7"/>
    <mergeCell ref="AD46:AE46"/>
    <mergeCell ref="T8:AB8"/>
    <mergeCell ref="T9:AB9"/>
    <mergeCell ref="T10:AB10"/>
    <mergeCell ref="T11:AB11"/>
    <mergeCell ref="V2:AA2"/>
    <mergeCell ref="V3:AA3"/>
    <mergeCell ref="V4:AA4"/>
    <mergeCell ref="A11:E11"/>
    <mergeCell ref="F11:G11"/>
    <mergeCell ref="H11:J11"/>
    <mergeCell ref="F10:G10"/>
    <mergeCell ref="A10:E10"/>
    <mergeCell ref="A8:G8"/>
    <mergeCell ref="A9:G9"/>
    <mergeCell ref="H9:J9"/>
    <mergeCell ref="M3:R3"/>
    <mergeCell ref="M4:R4"/>
    <mergeCell ref="C3:I3"/>
    <mergeCell ref="C4:I4"/>
    <mergeCell ref="A7:J7"/>
    <mergeCell ref="A4:B4"/>
    <mergeCell ref="A3:B3"/>
    <mergeCell ref="K3:L3"/>
    <mergeCell ref="A2:B2"/>
  </mergeCells>
  <pageMargins left="0.7" right="0.7" top="0.75" bottom="0.75" header="0.3" footer="0.3"/>
  <pageSetup scale="72" orientation="landscape" horizontalDpi="1200" verticalDpi="1200" r:id="rId1"/>
  <rowBreaks count="1" manualBreakCount="1">
    <brk id="47" max="16383" man="1"/>
  </rowBreaks>
  <colBreaks count="3" manualBreakCount="3">
    <brk id="10" max="1048575" man="1"/>
    <brk id="19" max="1048575" man="1"/>
    <brk id="2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0"/>
  <sheetViews>
    <sheetView workbookViewId="0">
      <selection activeCell="F47" sqref="F47"/>
    </sheetView>
  </sheetViews>
  <sheetFormatPr defaultColWidth="14.5" defaultRowHeight="15" customHeight="1"/>
  <cols>
    <col min="1" max="2" width="6.6640625" customWidth="1"/>
    <col min="3" max="3" width="20.6640625" customWidth="1"/>
    <col min="4" max="9" width="14.6640625" customWidth="1"/>
    <col min="10" max="10" width="2.6640625" customWidth="1"/>
    <col min="11" max="14" width="6.6640625" customWidth="1"/>
    <col min="15" max="15" width="20.6640625" customWidth="1"/>
    <col min="16" max="21" width="14.6640625" customWidth="1"/>
    <col min="22" max="22" width="2.6640625" customWidth="1"/>
    <col min="23" max="26" width="6.6640625" customWidth="1"/>
    <col min="27" max="33" width="14.6640625" customWidth="1"/>
    <col min="34" max="34" width="2.6640625" customWidth="1"/>
    <col min="35" max="36" width="6.6640625" customWidth="1"/>
  </cols>
  <sheetData>
    <row r="1" spans="1:36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45">
        <f>AssessmentYear</f>
        <v>2024</v>
      </c>
      <c r="L1" s="220"/>
      <c r="M1" s="1"/>
      <c r="N1" s="1"/>
      <c r="O1" s="1"/>
      <c r="P1" s="1"/>
      <c r="Q1" s="1"/>
      <c r="R1" s="1"/>
      <c r="S1" s="1"/>
      <c r="T1" s="1"/>
      <c r="U1" s="1"/>
      <c r="V1" s="1"/>
      <c r="W1" s="245">
        <f>AssessmentYear</f>
        <v>2024</v>
      </c>
      <c r="X1" s="220"/>
      <c r="Y1" s="1"/>
      <c r="Z1" s="1"/>
      <c r="AA1" s="1"/>
      <c r="AB1" s="1"/>
      <c r="AC1" s="1"/>
      <c r="AD1" s="1"/>
      <c r="AE1" s="1"/>
      <c r="AF1" s="1"/>
      <c r="AG1" s="1"/>
      <c r="AH1" s="1"/>
      <c r="AI1" s="245">
        <f>AssessmentYear</f>
        <v>2024</v>
      </c>
      <c r="AJ1" s="220"/>
    </row>
    <row r="2" spans="1:36" ht="18" customHeight="1">
      <c r="A2" s="242"/>
      <c r="B2" s="220"/>
      <c r="C2" s="246" t="s">
        <v>0</v>
      </c>
      <c r="D2" s="220"/>
      <c r="E2" s="220"/>
      <c r="F2" s="220"/>
      <c r="G2" s="220"/>
      <c r="H2" s="220"/>
      <c r="I2" s="220"/>
      <c r="J2" s="220"/>
      <c r="K2" s="220"/>
      <c r="L2" s="220"/>
      <c r="M2" s="242"/>
      <c r="N2" s="220"/>
      <c r="O2" s="246" t="s">
        <v>0</v>
      </c>
      <c r="P2" s="220"/>
      <c r="Q2" s="220"/>
      <c r="R2" s="220"/>
      <c r="S2" s="220"/>
      <c r="T2" s="220"/>
      <c r="U2" s="220"/>
      <c r="V2" s="220"/>
      <c r="W2" s="220"/>
      <c r="X2" s="220"/>
      <c r="Y2" s="242"/>
      <c r="Z2" s="220"/>
      <c r="AA2" s="246" t="s">
        <v>0</v>
      </c>
      <c r="AB2" s="220"/>
      <c r="AC2" s="220"/>
      <c r="AD2" s="220"/>
      <c r="AE2" s="220"/>
      <c r="AF2" s="220"/>
      <c r="AG2" s="220"/>
      <c r="AH2" s="220"/>
      <c r="AI2" s="220"/>
      <c r="AJ2" s="220"/>
    </row>
    <row r="3" spans="1:36" ht="13.5" customHeight="1">
      <c r="A3" s="247"/>
      <c r="B3" s="220"/>
      <c r="C3" s="237" t="s">
        <v>1</v>
      </c>
      <c r="D3" s="220"/>
      <c r="E3" s="220"/>
      <c r="F3" s="220"/>
      <c r="G3" s="220"/>
      <c r="H3" s="220"/>
      <c r="I3" s="220"/>
      <c r="J3" s="220"/>
      <c r="K3" s="237" t="str">
        <f>FormNumber</f>
        <v>PT-31MINING</v>
      </c>
      <c r="L3" s="220"/>
      <c r="M3" s="247"/>
      <c r="N3" s="220"/>
      <c r="O3" s="237" t="s">
        <v>1</v>
      </c>
      <c r="P3" s="220"/>
      <c r="Q3" s="220"/>
      <c r="R3" s="220"/>
      <c r="S3" s="220"/>
      <c r="T3" s="220"/>
      <c r="U3" s="220"/>
      <c r="V3" s="220"/>
      <c r="W3" s="237" t="str">
        <f>FormNumber</f>
        <v>PT-31MINING</v>
      </c>
      <c r="X3" s="220"/>
      <c r="Y3" s="247"/>
      <c r="Z3" s="220"/>
      <c r="AA3" s="237" t="s">
        <v>1</v>
      </c>
      <c r="AB3" s="220"/>
      <c r="AC3" s="220"/>
      <c r="AD3" s="220"/>
      <c r="AE3" s="220"/>
      <c r="AF3" s="220"/>
      <c r="AG3" s="220"/>
      <c r="AH3" s="220"/>
      <c r="AI3" s="237" t="str">
        <f>FormNumber</f>
        <v>PT-31MINING</v>
      </c>
      <c r="AJ3" s="220"/>
    </row>
    <row r="4" spans="1:36" ht="13.5" customHeight="1">
      <c r="A4" s="242"/>
      <c r="B4" s="220"/>
      <c r="C4" s="235" t="s">
        <v>147</v>
      </c>
      <c r="D4" s="220"/>
      <c r="E4" s="220"/>
      <c r="F4" s="220"/>
      <c r="G4" s="220"/>
      <c r="H4" s="220"/>
      <c r="I4" s="220"/>
      <c r="J4" s="220"/>
      <c r="K4" s="236">
        <f>Revision</f>
        <v>45261</v>
      </c>
      <c r="L4" s="220"/>
      <c r="M4" s="242"/>
      <c r="N4" s="220"/>
      <c r="O4" s="235" t="s">
        <v>148</v>
      </c>
      <c r="P4" s="220"/>
      <c r="Q4" s="220"/>
      <c r="R4" s="220"/>
      <c r="S4" s="220"/>
      <c r="T4" s="220"/>
      <c r="U4" s="220"/>
      <c r="V4" s="220"/>
      <c r="W4" s="236">
        <f>Revision</f>
        <v>45261</v>
      </c>
      <c r="X4" s="220"/>
      <c r="Y4" s="242"/>
      <c r="Z4" s="220"/>
      <c r="AA4" s="235" t="s">
        <v>149</v>
      </c>
      <c r="AB4" s="220"/>
      <c r="AC4" s="220"/>
      <c r="AD4" s="220"/>
      <c r="AE4" s="220"/>
      <c r="AF4" s="220"/>
      <c r="AG4" s="220"/>
      <c r="AH4" s="220"/>
      <c r="AI4" s="236">
        <f>Revision</f>
        <v>45261</v>
      </c>
      <c r="AJ4" s="220"/>
    </row>
    <row r="5" spans="1:36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237"/>
      <c r="L5" s="220"/>
      <c r="M5" s="1"/>
      <c r="N5" s="1"/>
      <c r="O5" s="1"/>
      <c r="P5" s="1"/>
      <c r="Q5" s="1"/>
      <c r="R5" s="1"/>
      <c r="S5" s="1"/>
      <c r="T5" s="1"/>
      <c r="U5" s="1"/>
      <c r="V5" s="1"/>
      <c r="W5" s="237"/>
      <c r="X5" s="220"/>
      <c r="Y5" s="1"/>
      <c r="Z5" s="1"/>
      <c r="AA5" s="1"/>
      <c r="AB5" s="1"/>
      <c r="AC5" s="1"/>
      <c r="AD5" s="1"/>
      <c r="AE5" s="1"/>
      <c r="AF5" s="1"/>
      <c r="AG5" s="1"/>
      <c r="AH5" s="1"/>
      <c r="AI5" s="237"/>
      <c r="AJ5" s="220"/>
    </row>
    <row r="6" spans="1:36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300" t="s">
        <v>3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221"/>
      <c r="M7" s="300" t="s">
        <v>3</v>
      </c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221"/>
      <c r="Y7" s="300" t="s">
        <v>3</v>
      </c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221"/>
    </row>
    <row r="8" spans="1:36" ht="12.75" customHeight="1">
      <c r="A8" s="286" t="s">
        <v>4</v>
      </c>
      <c r="B8" s="220"/>
      <c r="C8" s="220"/>
      <c r="D8" s="220"/>
      <c r="E8" s="220"/>
      <c r="F8" s="220"/>
      <c r="G8" s="220"/>
      <c r="H8" s="220"/>
      <c r="I8" s="286" t="s">
        <v>5</v>
      </c>
      <c r="J8" s="220"/>
      <c r="K8" s="220"/>
      <c r="L8" s="221"/>
      <c r="M8" s="286" t="s">
        <v>4</v>
      </c>
      <c r="N8" s="220"/>
      <c r="O8" s="220"/>
      <c r="P8" s="220"/>
      <c r="Q8" s="220"/>
      <c r="R8" s="220"/>
      <c r="S8" s="220"/>
      <c r="T8" s="220"/>
      <c r="U8" s="286" t="s">
        <v>5</v>
      </c>
      <c r="V8" s="220"/>
      <c r="W8" s="220"/>
      <c r="X8" s="221"/>
      <c r="Y8" s="286" t="s">
        <v>4</v>
      </c>
      <c r="Z8" s="220"/>
      <c r="AA8" s="220"/>
      <c r="AB8" s="220"/>
      <c r="AC8" s="220"/>
      <c r="AD8" s="220"/>
      <c r="AE8" s="220"/>
      <c r="AF8" s="220"/>
      <c r="AG8" s="286" t="s">
        <v>5</v>
      </c>
      <c r="AH8" s="220"/>
      <c r="AI8" s="220"/>
      <c r="AJ8" s="221"/>
    </row>
    <row r="9" spans="1:36" ht="12.75" customHeight="1">
      <c r="A9" s="288" t="s">
        <v>6</v>
      </c>
      <c r="B9" s="296"/>
      <c r="C9" s="296"/>
      <c r="D9" s="296"/>
      <c r="E9" s="296"/>
      <c r="F9" s="296"/>
      <c r="G9" s="296"/>
      <c r="H9" s="296"/>
      <c r="I9" s="288" t="s">
        <v>6</v>
      </c>
      <c r="J9" s="296"/>
      <c r="K9" s="296"/>
      <c r="L9" s="265"/>
      <c r="M9" s="288" t="s">
        <v>6</v>
      </c>
      <c r="N9" s="296"/>
      <c r="O9" s="296"/>
      <c r="P9" s="296"/>
      <c r="Q9" s="296"/>
      <c r="R9" s="296"/>
      <c r="S9" s="296"/>
      <c r="T9" s="296"/>
      <c r="U9" s="288" t="s">
        <v>6</v>
      </c>
      <c r="V9" s="296"/>
      <c r="W9" s="296"/>
      <c r="X9" s="265"/>
      <c r="Y9" s="288" t="s">
        <v>6</v>
      </c>
      <c r="Z9" s="296"/>
      <c r="AA9" s="296"/>
      <c r="AB9" s="296"/>
      <c r="AC9" s="296"/>
      <c r="AD9" s="296"/>
      <c r="AE9" s="296"/>
      <c r="AF9" s="296"/>
      <c r="AG9" s="288" t="s">
        <v>6</v>
      </c>
      <c r="AH9" s="296"/>
      <c r="AI9" s="296"/>
      <c r="AJ9" s="265"/>
    </row>
    <row r="10" spans="1:36" ht="12.75" customHeight="1">
      <c r="A10" s="290" t="s">
        <v>7</v>
      </c>
      <c r="B10" s="276"/>
      <c r="C10" s="276"/>
      <c r="D10" s="276"/>
      <c r="E10" s="276"/>
      <c r="F10" s="277"/>
      <c r="G10" s="290" t="s">
        <v>8</v>
      </c>
      <c r="H10" s="277"/>
      <c r="I10" s="290" t="s">
        <v>9</v>
      </c>
      <c r="J10" s="276"/>
      <c r="K10" s="276"/>
      <c r="L10" s="277"/>
      <c r="M10" s="290" t="s">
        <v>7</v>
      </c>
      <c r="N10" s="276"/>
      <c r="O10" s="276"/>
      <c r="P10" s="276"/>
      <c r="Q10" s="276"/>
      <c r="R10" s="277"/>
      <c r="S10" s="290" t="s">
        <v>8</v>
      </c>
      <c r="T10" s="277"/>
      <c r="U10" s="290" t="s">
        <v>9</v>
      </c>
      <c r="V10" s="276"/>
      <c r="W10" s="276"/>
      <c r="X10" s="277"/>
      <c r="Y10" s="290" t="s">
        <v>7</v>
      </c>
      <c r="Z10" s="276"/>
      <c r="AA10" s="276"/>
      <c r="AB10" s="276"/>
      <c r="AC10" s="276"/>
      <c r="AD10" s="277"/>
      <c r="AE10" s="290" t="s">
        <v>8</v>
      </c>
      <c r="AF10" s="277"/>
      <c r="AG10" s="290" t="s">
        <v>9</v>
      </c>
      <c r="AH10" s="276"/>
      <c r="AI10" s="276"/>
      <c r="AJ10" s="277"/>
    </row>
    <row r="11" spans="1:36" ht="12.75" customHeight="1">
      <c r="A11" s="288" t="s">
        <v>6</v>
      </c>
      <c r="B11" s="296"/>
      <c r="C11" s="296"/>
      <c r="D11" s="296"/>
      <c r="E11" s="296"/>
      <c r="F11" s="265"/>
      <c r="G11" s="288" t="s">
        <v>6</v>
      </c>
      <c r="H11" s="265"/>
      <c r="I11" s="288" t="s">
        <v>6</v>
      </c>
      <c r="J11" s="296"/>
      <c r="K11" s="296"/>
      <c r="L11" s="265"/>
      <c r="M11" s="288" t="s">
        <v>6</v>
      </c>
      <c r="N11" s="296"/>
      <c r="O11" s="296"/>
      <c r="P11" s="296"/>
      <c r="Q11" s="296"/>
      <c r="R11" s="265"/>
      <c r="S11" s="288" t="s">
        <v>6</v>
      </c>
      <c r="T11" s="265"/>
      <c r="U11" s="288" t="s">
        <v>6</v>
      </c>
      <c r="V11" s="296"/>
      <c r="W11" s="296"/>
      <c r="X11" s="265"/>
      <c r="Y11" s="288" t="s">
        <v>6</v>
      </c>
      <c r="Z11" s="296"/>
      <c r="AA11" s="296"/>
      <c r="AB11" s="296"/>
      <c r="AC11" s="296"/>
      <c r="AD11" s="265"/>
      <c r="AE11" s="288" t="s">
        <v>6</v>
      </c>
      <c r="AF11" s="265"/>
      <c r="AG11" s="288" t="s">
        <v>6</v>
      </c>
      <c r="AH11" s="296"/>
      <c r="AI11" s="296"/>
      <c r="AJ11" s="265"/>
    </row>
    <row r="12" spans="1:36" ht="12.75" customHeight="1">
      <c r="A12" s="290" t="s">
        <v>128</v>
      </c>
      <c r="B12" s="276"/>
      <c r="C12" s="276"/>
      <c r="D12" s="276"/>
      <c r="E12" s="276"/>
      <c r="F12" s="277"/>
      <c r="G12" s="290" t="s">
        <v>129</v>
      </c>
      <c r="H12" s="276"/>
      <c r="I12" s="276"/>
      <c r="J12" s="276"/>
      <c r="K12" s="276"/>
      <c r="L12" s="277"/>
      <c r="M12" s="377"/>
      <c r="N12" s="220"/>
      <c r="O12" s="220"/>
      <c r="P12" s="220"/>
      <c r="Q12" s="220"/>
      <c r="R12" s="220"/>
      <c r="S12" s="377"/>
      <c r="T12" s="220"/>
      <c r="U12" s="220"/>
      <c r="V12" s="220"/>
      <c r="W12" s="220"/>
      <c r="X12" s="220"/>
      <c r="Y12" s="377"/>
      <c r="Z12" s="220"/>
      <c r="AA12" s="220"/>
      <c r="AB12" s="220"/>
      <c r="AC12" s="220"/>
      <c r="AD12" s="220"/>
      <c r="AE12" s="377"/>
      <c r="AF12" s="220"/>
      <c r="AG12" s="220"/>
      <c r="AH12" s="220"/>
      <c r="AI12" s="220"/>
      <c r="AJ12" s="220"/>
    </row>
    <row r="13" spans="1:36" ht="12.75" customHeight="1">
      <c r="A13" s="288"/>
      <c r="B13" s="296"/>
      <c r="C13" s="296"/>
      <c r="D13" s="296"/>
      <c r="E13" s="296"/>
      <c r="F13" s="265"/>
      <c r="G13" s="288"/>
      <c r="H13" s="296"/>
      <c r="I13" s="296"/>
      <c r="J13" s="296"/>
      <c r="K13" s="296"/>
      <c r="L13" s="265"/>
      <c r="M13" s="376"/>
      <c r="N13" s="220"/>
      <c r="O13" s="220"/>
      <c r="P13" s="220"/>
      <c r="Q13" s="220"/>
      <c r="R13" s="220"/>
      <c r="S13" s="376"/>
      <c r="T13" s="220"/>
      <c r="U13" s="220"/>
      <c r="V13" s="220"/>
      <c r="W13" s="220"/>
      <c r="X13" s="220"/>
      <c r="Y13" s="376"/>
      <c r="Z13" s="220"/>
      <c r="AA13" s="220"/>
      <c r="AB13" s="220"/>
      <c r="AC13" s="220"/>
      <c r="AD13" s="220"/>
      <c r="AE13" s="376"/>
      <c r="AF13" s="220"/>
      <c r="AG13" s="220"/>
      <c r="AH13" s="220"/>
      <c r="AI13" s="220"/>
      <c r="AJ13" s="220"/>
    </row>
    <row r="14" spans="1:36" ht="6" customHeight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ht="15" customHeight="1">
      <c r="A15" s="85"/>
      <c r="B15" s="344"/>
      <c r="C15" s="276"/>
      <c r="D15" s="276"/>
      <c r="E15" s="86" t="s">
        <v>78</v>
      </c>
      <c r="F15" s="87" t="s">
        <v>79</v>
      </c>
      <c r="G15" s="86" t="s">
        <v>79</v>
      </c>
      <c r="H15" s="86" t="s">
        <v>79</v>
      </c>
      <c r="I15" s="86" t="s">
        <v>79</v>
      </c>
      <c r="J15" s="375" t="s">
        <v>79</v>
      </c>
      <c r="K15" s="276"/>
      <c r="L15" s="277"/>
      <c r="M15" s="85"/>
      <c r="N15" s="344"/>
      <c r="O15" s="277"/>
      <c r="P15" s="86" t="s">
        <v>79</v>
      </c>
      <c r="Q15" s="86" t="s">
        <v>79</v>
      </c>
      <c r="R15" s="87" t="s">
        <v>79</v>
      </c>
      <c r="S15" s="86" t="s">
        <v>79</v>
      </c>
      <c r="T15" s="86" t="s">
        <v>79</v>
      </c>
      <c r="U15" s="86" t="s">
        <v>79</v>
      </c>
      <c r="V15" s="375" t="s">
        <v>79</v>
      </c>
      <c r="W15" s="276"/>
      <c r="X15" s="277"/>
      <c r="Y15" s="85"/>
      <c r="Z15" s="344"/>
      <c r="AA15" s="277"/>
      <c r="AB15" s="86" t="s">
        <v>79</v>
      </c>
      <c r="AC15" s="86" t="s">
        <v>79</v>
      </c>
      <c r="AD15" s="87" t="s">
        <v>79</v>
      </c>
      <c r="AE15" s="86" t="s">
        <v>79</v>
      </c>
      <c r="AF15" s="86" t="s">
        <v>79</v>
      </c>
      <c r="AG15" s="86" t="s">
        <v>79</v>
      </c>
      <c r="AH15" s="375" t="s">
        <v>79</v>
      </c>
      <c r="AI15" s="276"/>
      <c r="AJ15" s="277"/>
    </row>
    <row r="16" spans="1:36" ht="15" customHeight="1">
      <c r="A16" s="61"/>
      <c r="B16" s="307" t="s">
        <v>11</v>
      </c>
      <c r="C16" s="220"/>
      <c r="D16" s="220"/>
      <c r="E16" s="64">
        <f>AssessmentYear-1</f>
        <v>2023</v>
      </c>
      <c r="F16" s="65">
        <f t="shared" ref="F16:J16" si="0">E16+1</f>
        <v>2024</v>
      </c>
      <c r="G16" s="65">
        <f t="shared" si="0"/>
        <v>2025</v>
      </c>
      <c r="H16" s="65">
        <f t="shared" si="0"/>
        <v>2026</v>
      </c>
      <c r="I16" s="65">
        <f t="shared" si="0"/>
        <v>2027</v>
      </c>
      <c r="J16" s="374">
        <f t="shared" si="0"/>
        <v>2028</v>
      </c>
      <c r="K16" s="220"/>
      <c r="L16" s="221"/>
      <c r="M16" s="61"/>
      <c r="N16" s="307" t="s">
        <v>11</v>
      </c>
      <c r="O16" s="221"/>
      <c r="P16" s="64">
        <f>J16+1</f>
        <v>2029</v>
      </c>
      <c r="Q16" s="64">
        <f t="shared" ref="Q16:V16" si="1">P16+1</f>
        <v>2030</v>
      </c>
      <c r="R16" s="64">
        <f t="shared" si="1"/>
        <v>2031</v>
      </c>
      <c r="S16" s="64">
        <f t="shared" si="1"/>
        <v>2032</v>
      </c>
      <c r="T16" s="64">
        <f t="shared" si="1"/>
        <v>2033</v>
      </c>
      <c r="U16" s="64">
        <f t="shared" si="1"/>
        <v>2034</v>
      </c>
      <c r="V16" s="374">
        <f t="shared" si="1"/>
        <v>2035</v>
      </c>
      <c r="W16" s="220"/>
      <c r="X16" s="221"/>
      <c r="Y16" s="61"/>
      <c r="Z16" s="307" t="s">
        <v>11</v>
      </c>
      <c r="AA16" s="221"/>
      <c r="AB16" s="64">
        <f>V16+1</f>
        <v>2036</v>
      </c>
      <c r="AC16" s="64">
        <f t="shared" ref="AC16:AH16" si="2">AB16+1</f>
        <v>2037</v>
      </c>
      <c r="AD16" s="64">
        <f t="shared" si="2"/>
        <v>2038</v>
      </c>
      <c r="AE16" s="64">
        <f t="shared" si="2"/>
        <v>2039</v>
      </c>
      <c r="AF16" s="64">
        <f t="shared" si="2"/>
        <v>2040</v>
      </c>
      <c r="AG16" s="64">
        <f t="shared" si="2"/>
        <v>2041</v>
      </c>
      <c r="AH16" s="374">
        <f t="shared" si="2"/>
        <v>2042</v>
      </c>
      <c r="AI16" s="220"/>
      <c r="AJ16" s="221"/>
    </row>
    <row r="17" spans="1:36" ht="15" customHeight="1">
      <c r="A17" s="66"/>
      <c r="B17" s="309" t="s">
        <v>14</v>
      </c>
      <c r="C17" s="220"/>
      <c r="D17" s="220"/>
      <c r="E17" s="67" t="s">
        <v>15</v>
      </c>
      <c r="F17" s="68" t="s">
        <v>16</v>
      </c>
      <c r="G17" s="67" t="s">
        <v>60</v>
      </c>
      <c r="H17" s="69" t="s">
        <v>61</v>
      </c>
      <c r="I17" s="67" t="s">
        <v>80</v>
      </c>
      <c r="J17" s="373" t="s">
        <v>81</v>
      </c>
      <c r="K17" s="220"/>
      <c r="L17" s="221"/>
      <c r="M17" s="66"/>
      <c r="N17" s="309" t="s">
        <v>14</v>
      </c>
      <c r="O17" s="221"/>
      <c r="P17" s="67" t="s">
        <v>82</v>
      </c>
      <c r="Q17" s="67" t="s">
        <v>83</v>
      </c>
      <c r="R17" s="68" t="s">
        <v>84</v>
      </c>
      <c r="S17" s="67" t="s">
        <v>85</v>
      </c>
      <c r="T17" s="69" t="s">
        <v>86</v>
      </c>
      <c r="U17" s="67" t="s">
        <v>87</v>
      </c>
      <c r="V17" s="373" t="s">
        <v>88</v>
      </c>
      <c r="W17" s="220"/>
      <c r="X17" s="221"/>
      <c r="Y17" s="66"/>
      <c r="Z17" s="309" t="s">
        <v>14</v>
      </c>
      <c r="AA17" s="221"/>
      <c r="AB17" s="67" t="s">
        <v>89</v>
      </c>
      <c r="AC17" s="67" t="s">
        <v>90</v>
      </c>
      <c r="AD17" s="68" t="s">
        <v>91</v>
      </c>
      <c r="AE17" s="67" t="s">
        <v>92</v>
      </c>
      <c r="AF17" s="69" t="s">
        <v>93</v>
      </c>
      <c r="AG17" s="67" t="s">
        <v>94</v>
      </c>
      <c r="AH17" s="373" t="s">
        <v>95</v>
      </c>
      <c r="AI17" s="220"/>
      <c r="AJ17" s="221"/>
    </row>
    <row r="18" spans="1:36" ht="12.75" customHeight="1">
      <c r="A18" s="300" t="s">
        <v>130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221"/>
      <c r="M18" s="300" t="s">
        <v>130</v>
      </c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221"/>
      <c r="Y18" s="300" t="s">
        <v>130</v>
      </c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221"/>
    </row>
    <row r="19" spans="1:36" ht="12.75" customHeight="1">
      <c r="A19" s="95">
        <v>1</v>
      </c>
      <c r="B19" s="346" t="s">
        <v>131</v>
      </c>
      <c r="C19" s="220"/>
      <c r="D19" s="220"/>
      <c r="E19" s="96"/>
      <c r="F19" s="97"/>
      <c r="G19" s="96"/>
      <c r="H19" s="98"/>
      <c r="I19" s="96"/>
      <c r="J19" s="357"/>
      <c r="K19" s="220"/>
      <c r="L19" s="221"/>
      <c r="M19" s="95">
        <v>1</v>
      </c>
      <c r="N19" s="346" t="s">
        <v>131</v>
      </c>
      <c r="O19" s="221"/>
      <c r="P19" s="96"/>
      <c r="Q19" s="96"/>
      <c r="R19" s="97"/>
      <c r="S19" s="96"/>
      <c r="T19" s="98"/>
      <c r="U19" s="96"/>
      <c r="V19" s="357"/>
      <c r="W19" s="220"/>
      <c r="X19" s="221"/>
      <c r="Y19" s="95">
        <v>1</v>
      </c>
      <c r="Z19" s="346" t="s">
        <v>131</v>
      </c>
      <c r="AA19" s="221"/>
      <c r="AB19" s="96"/>
      <c r="AC19" s="96"/>
      <c r="AD19" s="97"/>
      <c r="AE19" s="96"/>
      <c r="AF19" s="98"/>
      <c r="AG19" s="96"/>
      <c r="AH19" s="357"/>
      <c r="AI19" s="220"/>
      <c r="AJ19" s="221"/>
    </row>
    <row r="20" spans="1:36" ht="12.75" customHeight="1">
      <c r="A20" s="99">
        <v>2</v>
      </c>
      <c r="B20" s="362" t="s">
        <v>132</v>
      </c>
      <c r="C20" s="301"/>
      <c r="D20" s="301"/>
      <c r="E20" s="181"/>
      <c r="F20" s="182"/>
      <c r="G20" s="181"/>
      <c r="H20" s="183"/>
      <c r="I20" s="181"/>
      <c r="J20" s="370"/>
      <c r="K20" s="371"/>
      <c r="L20" s="372"/>
      <c r="M20" s="99">
        <v>2</v>
      </c>
      <c r="N20" s="362" t="s">
        <v>132</v>
      </c>
      <c r="O20" s="221"/>
      <c r="P20" s="101"/>
      <c r="Q20" s="101"/>
      <c r="R20" s="102"/>
      <c r="S20" s="101"/>
      <c r="T20" s="103"/>
      <c r="U20" s="101"/>
      <c r="V20" s="363"/>
      <c r="W20" s="301"/>
      <c r="X20" s="221"/>
      <c r="Y20" s="99">
        <v>2</v>
      </c>
      <c r="Z20" s="362" t="s">
        <v>132</v>
      </c>
      <c r="AA20" s="221"/>
      <c r="AB20" s="101"/>
      <c r="AC20" s="101"/>
      <c r="AD20" s="102"/>
      <c r="AE20" s="101"/>
      <c r="AF20" s="103"/>
      <c r="AG20" s="101"/>
      <c r="AH20" s="363"/>
      <c r="AI20" s="301"/>
      <c r="AJ20" s="221"/>
    </row>
    <row r="21" spans="1:36" ht="12.75" customHeight="1">
      <c r="A21" s="95">
        <v>3</v>
      </c>
      <c r="B21" s="346" t="s">
        <v>18</v>
      </c>
      <c r="C21" s="220"/>
      <c r="D21" s="220"/>
      <c r="E21" s="96"/>
      <c r="F21" s="97"/>
      <c r="G21" s="96"/>
      <c r="H21" s="98"/>
      <c r="I21" s="96"/>
      <c r="J21" s="357"/>
      <c r="K21" s="220"/>
      <c r="L21" s="221"/>
      <c r="M21" s="95">
        <v>3</v>
      </c>
      <c r="N21" s="288" t="s">
        <v>18</v>
      </c>
      <c r="O21" s="265"/>
      <c r="P21" s="96"/>
      <c r="Q21" s="96"/>
      <c r="R21" s="97"/>
      <c r="S21" s="96"/>
      <c r="T21" s="98"/>
      <c r="U21" s="96"/>
      <c r="V21" s="357"/>
      <c r="W21" s="220"/>
      <c r="X21" s="221"/>
      <c r="Y21" s="95">
        <v>3</v>
      </c>
      <c r="Z21" s="288" t="s">
        <v>18</v>
      </c>
      <c r="AA21" s="265"/>
      <c r="AB21" s="96"/>
      <c r="AC21" s="96"/>
      <c r="AD21" s="97"/>
      <c r="AE21" s="96"/>
      <c r="AF21" s="98"/>
      <c r="AG21" s="96"/>
      <c r="AH21" s="357"/>
      <c r="AI21" s="220"/>
      <c r="AJ21" s="221"/>
    </row>
    <row r="22" spans="1:36" ht="12.75" customHeight="1">
      <c r="A22" s="99">
        <v>4</v>
      </c>
      <c r="B22" s="365" t="s">
        <v>131</v>
      </c>
      <c r="C22" s="276"/>
      <c r="D22" s="276"/>
      <c r="E22" s="104"/>
      <c r="F22" s="105"/>
      <c r="G22" s="104"/>
      <c r="H22" s="106"/>
      <c r="I22" s="104"/>
      <c r="J22" s="359"/>
      <c r="K22" s="276"/>
      <c r="L22" s="277"/>
      <c r="M22" s="99">
        <v>4</v>
      </c>
      <c r="N22" s="365" t="s">
        <v>131</v>
      </c>
      <c r="O22" s="277"/>
      <c r="P22" s="104"/>
      <c r="Q22" s="104"/>
      <c r="R22" s="105"/>
      <c r="S22" s="104"/>
      <c r="T22" s="106"/>
      <c r="U22" s="104"/>
      <c r="V22" s="359"/>
      <c r="W22" s="276"/>
      <c r="X22" s="277"/>
      <c r="Y22" s="99">
        <v>4</v>
      </c>
      <c r="Z22" s="365" t="s">
        <v>131</v>
      </c>
      <c r="AA22" s="277"/>
      <c r="AB22" s="104"/>
      <c r="AC22" s="104"/>
      <c r="AD22" s="105"/>
      <c r="AE22" s="104"/>
      <c r="AF22" s="106"/>
      <c r="AG22" s="104"/>
      <c r="AH22" s="359"/>
      <c r="AI22" s="276"/>
      <c r="AJ22" s="277"/>
    </row>
    <row r="23" spans="1:36" ht="12.75" customHeight="1">
      <c r="A23" s="95">
        <v>5</v>
      </c>
      <c r="B23" s="356" t="s">
        <v>132</v>
      </c>
      <c r="C23" s="220"/>
      <c r="D23" s="220"/>
      <c r="E23" s="96"/>
      <c r="F23" s="97"/>
      <c r="G23" s="96"/>
      <c r="H23" s="98"/>
      <c r="I23" s="96"/>
      <c r="J23" s="357"/>
      <c r="K23" s="220"/>
      <c r="L23" s="221"/>
      <c r="M23" s="95">
        <v>5</v>
      </c>
      <c r="N23" s="356" t="s">
        <v>132</v>
      </c>
      <c r="O23" s="221"/>
      <c r="P23" s="96"/>
      <c r="Q23" s="96"/>
      <c r="R23" s="97"/>
      <c r="S23" s="96"/>
      <c r="T23" s="98"/>
      <c r="U23" s="96"/>
      <c r="V23" s="357"/>
      <c r="W23" s="220"/>
      <c r="X23" s="221"/>
      <c r="Y23" s="95">
        <v>5</v>
      </c>
      <c r="Z23" s="356" t="s">
        <v>132</v>
      </c>
      <c r="AA23" s="221"/>
      <c r="AB23" s="96"/>
      <c r="AC23" s="96"/>
      <c r="AD23" s="97"/>
      <c r="AE23" s="96"/>
      <c r="AF23" s="98"/>
      <c r="AG23" s="96"/>
      <c r="AH23" s="357"/>
      <c r="AI23" s="220"/>
      <c r="AJ23" s="221"/>
    </row>
    <row r="24" spans="1:36" ht="12.75" customHeight="1">
      <c r="A24" s="99">
        <v>6</v>
      </c>
      <c r="B24" s="354" t="s">
        <v>18</v>
      </c>
      <c r="C24" s="296"/>
      <c r="D24" s="296"/>
      <c r="E24" s="107"/>
      <c r="F24" s="108"/>
      <c r="G24" s="107"/>
      <c r="H24" s="109"/>
      <c r="I24" s="107"/>
      <c r="J24" s="355"/>
      <c r="K24" s="296"/>
      <c r="L24" s="265"/>
      <c r="M24" s="99">
        <v>6</v>
      </c>
      <c r="N24" s="354" t="s">
        <v>18</v>
      </c>
      <c r="O24" s="265"/>
      <c r="P24" s="107"/>
      <c r="Q24" s="107"/>
      <c r="R24" s="108"/>
      <c r="S24" s="107"/>
      <c r="T24" s="109"/>
      <c r="U24" s="107"/>
      <c r="V24" s="355"/>
      <c r="W24" s="296"/>
      <c r="X24" s="265"/>
      <c r="Y24" s="99">
        <v>6</v>
      </c>
      <c r="Z24" s="354" t="s">
        <v>18</v>
      </c>
      <c r="AA24" s="265"/>
      <c r="AB24" s="107"/>
      <c r="AC24" s="107"/>
      <c r="AD24" s="108"/>
      <c r="AE24" s="107"/>
      <c r="AF24" s="109"/>
      <c r="AG24" s="107"/>
      <c r="AH24" s="355"/>
      <c r="AI24" s="296"/>
      <c r="AJ24" s="265"/>
    </row>
    <row r="25" spans="1:36" ht="12.75" customHeight="1">
      <c r="A25" s="95">
        <v>7</v>
      </c>
      <c r="B25" s="356" t="s">
        <v>131</v>
      </c>
      <c r="C25" s="220"/>
      <c r="D25" s="220"/>
      <c r="E25" s="96"/>
      <c r="F25" s="97"/>
      <c r="G25" s="96"/>
      <c r="H25" s="98"/>
      <c r="I25" s="96"/>
      <c r="J25" s="357"/>
      <c r="K25" s="220"/>
      <c r="L25" s="221"/>
      <c r="M25" s="95">
        <v>7</v>
      </c>
      <c r="N25" s="364" t="s">
        <v>131</v>
      </c>
      <c r="O25" s="277"/>
      <c r="P25" s="96"/>
      <c r="Q25" s="96"/>
      <c r="R25" s="97"/>
      <c r="S25" s="96"/>
      <c r="T25" s="98"/>
      <c r="U25" s="96"/>
      <c r="V25" s="357"/>
      <c r="W25" s="220"/>
      <c r="X25" s="221"/>
      <c r="Y25" s="95">
        <v>7</v>
      </c>
      <c r="Z25" s="364" t="s">
        <v>131</v>
      </c>
      <c r="AA25" s="277"/>
      <c r="AB25" s="96"/>
      <c r="AC25" s="96"/>
      <c r="AD25" s="97"/>
      <c r="AE25" s="96"/>
      <c r="AF25" s="98"/>
      <c r="AG25" s="96"/>
      <c r="AH25" s="357"/>
      <c r="AI25" s="220"/>
      <c r="AJ25" s="221"/>
    </row>
    <row r="26" spans="1:36" ht="12.75" customHeight="1">
      <c r="A26" s="99">
        <v>8</v>
      </c>
      <c r="B26" s="362" t="s">
        <v>132</v>
      </c>
      <c r="C26" s="301"/>
      <c r="D26" s="301"/>
      <c r="E26" s="101"/>
      <c r="F26" s="102"/>
      <c r="G26" s="101"/>
      <c r="H26" s="103"/>
      <c r="I26" s="101"/>
      <c r="J26" s="363"/>
      <c r="K26" s="301"/>
      <c r="L26" s="221"/>
      <c r="M26" s="99">
        <v>8</v>
      </c>
      <c r="N26" s="362" t="s">
        <v>132</v>
      </c>
      <c r="O26" s="221"/>
      <c r="P26" s="101"/>
      <c r="Q26" s="101"/>
      <c r="R26" s="102"/>
      <c r="S26" s="101"/>
      <c r="T26" s="103"/>
      <c r="U26" s="101"/>
      <c r="V26" s="363"/>
      <c r="W26" s="301"/>
      <c r="X26" s="221"/>
      <c r="Y26" s="99">
        <v>8</v>
      </c>
      <c r="Z26" s="362" t="s">
        <v>132</v>
      </c>
      <c r="AA26" s="221"/>
      <c r="AB26" s="101"/>
      <c r="AC26" s="101"/>
      <c r="AD26" s="102"/>
      <c r="AE26" s="101"/>
      <c r="AF26" s="103"/>
      <c r="AG26" s="101"/>
      <c r="AH26" s="363"/>
      <c r="AI26" s="301"/>
      <c r="AJ26" s="221"/>
    </row>
    <row r="27" spans="1:36" ht="12.75" customHeight="1">
      <c r="A27" s="95">
        <v>9</v>
      </c>
      <c r="B27" s="360" t="s">
        <v>18</v>
      </c>
      <c r="C27" s="296"/>
      <c r="D27" s="296"/>
      <c r="E27" s="110"/>
      <c r="F27" s="111"/>
      <c r="G27" s="110"/>
      <c r="H27" s="112"/>
      <c r="I27" s="110"/>
      <c r="J27" s="361"/>
      <c r="K27" s="296"/>
      <c r="L27" s="265"/>
      <c r="M27" s="95">
        <v>9</v>
      </c>
      <c r="N27" s="360" t="s">
        <v>18</v>
      </c>
      <c r="O27" s="265"/>
      <c r="P27" s="110"/>
      <c r="Q27" s="110"/>
      <c r="R27" s="111"/>
      <c r="S27" s="110"/>
      <c r="T27" s="112"/>
      <c r="U27" s="110"/>
      <c r="V27" s="361"/>
      <c r="W27" s="296"/>
      <c r="X27" s="265"/>
      <c r="Y27" s="95">
        <v>9</v>
      </c>
      <c r="Z27" s="360" t="s">
        <v>18</v>
      </c>
      <c r="AA27" s="265"/>
      <c r="AB27" s="110"/>
      <c r="AC27" s="110"/>
      <c r="AD27" s="111"/>
      <c r="AE27" s="110"/>
      <c r="AF27" s="112"/>
      <c r="AG27" s="110"/>
      <c r="AH27" s="361"/>
      <c r="AI27" s="296"/>
      <c r="AJ27" s="265"/>
    </row>
    <row r="28" spans="1:36" ht="12.75" customHeight="1">
      <c r="A28" s="179">
        <v>10</v>
      </c>
      <c r="B28" s="366" t="s">
        <v>133</v>
      </c>
      <c r="C28" s="367"/>
      <c r="D28" s="367"/>
      <c r="E28" s="114" t="str">
        <f t="shared" ref="E28:J28" si="3">IF(SUM(E21,E24,E27)&lt;&gt;0,SUM(E21,E24,E27),"")</f>
        <v/>
      </c>
      <c r="F28" s="114" t="str">
        <f t="shared" si="3"/>
        <v/>
      </c>
      <c r="G28" s="114" t="str">
        <f t="shared" si="3"/>
        <v/>
      </c>
      <c r="H28" s="114" t="str">
        <f t="shared" si="3"/>
        <v/>
      </c>
      <c r="I28" s="114" t="str">
        <f t="shared" si="3"/>
        <v/>
      </c>
      <c r="J28" s="368" t="str">
        <f t="shared" si="3"/>
        <v/>
      </c>
      <c r="K28" s="259"/>
      <c r="L28" s="260"/>
      <c r="M28" s="179">
        <v>10</v>
      </c>
      <c r="N28" s="366" t="s">
        <v>134</v>
      </c>
      <c r="O28" s="369"/>
      <c r="P28" s="114" t="str">
        <f t="shared" ref="P28:V28" si="4">IF(SUM(P21,P24,P27)&lt;&gt;0,SUM(P21,P24,P27),"")</f>
        <v/>
      </c>
      <c r="Q28" s="114" t="str">
        <f t="shared" si="4"/>
        <v/>
      </c>
      <c r="R28" s="114" t="str">
        <f t="shared" si="4"/>
        <v/>
      </c>
      <c r="S28" s="114" t="str">
        <f t="shared" si="4"/>
        <v/>
      </c>
      <c r="T28" s="114" t="str">
        <f t="shared" si="4"/>
        <v/>
      </c>
      <c r="U28" s="114" t="str">
        <f t="shared" si="4"/>
        <v/>
      </c>
      <c r="V28" s="368" t="str">
        <f t="shared" si="4"/>
        <v/>
      </c>
      <c r="W28" s="259"/>
      <c r="X28" s="260"/>
      <c r="Y28" s="179">
        <v>10</v>
      </c>
      <c r="Z28" s="366" t="s">
        <v>134</v>
      </c>
      <c r="AA28" s="369"/>
      <c r="AB28" s="114" t="str">
        <f t="shared" ref="AB28:AH28" si="5">IF(SUM(AB21,AB24,AB27)&lt;&gt;0,SUM(AB21,AB24,AB27),"")</f>
        <v/>
      </c>
      <c r="AC28" s="114" t="str">
        <f t="shared" si="5"/>
        <v/>
      </c>
      <c r="AD28" s="114" t="str">
        <f t="shared" si="5"/>
        <v/>
      </c>
      <c r="AE28" s="114" t="str">
        <f t="shared" si="5"/>
        <v/>
      </c>
      <c r="AF28" s="114" t="str">
        <f t="shared" si="5"/>
        <v/>
      </c>
      <c r="AG28" s="114" t="str">
        <f t="shared" si="5"/>
        <v/>
      </c>
      <c r="AH28" s="368" t="str">
        <f t="shared" si="5"/>
        <v/>
      </c>
      <c r="AI28" s="259"/>
      <c r="AJ28" s="260"/>
    </row>
    <row r="29" spans="1:36" ht="6" customHeight="1">
      <c r="A29" s="115"/>
      <c r="B29" s="116"/>
      <c r="C29" s="116"/>
      <c r="D29" s="116"/>
      <c r="E29" s="117"/>
      <c r="F29" s="74"/>
      <c r="G29" s="74"/>
      <c r="H29" s="74"/>
      <c r="I29" s="74"/>
      <c r="J29" s="74"/>
      <c r="K29" s="74"/>
      <c r="L29" s="74"/>
      <c r="M29" s="115"/>
      <c r="N29" s="116"/>
      <c r="O29" s="116"/>
      <c r="P29" s="116"/>
      <c r="Q29" s="117"/>
      <c r="R29" s="74"/>
      <c r="S29" s="74"/>
      <c r="T29" s="74"/>
      <c r="U29" s="74"/>
      <c r="V29" s="74"/>
      <c r="W29" s="74"/>
      <c r="X29" s="74"/>
      <c r="Y29" s="115"/>
      <c r="Z29" s="116"/>
      <c r="AA29" s="116"/>
      <c r="AB29" s="116"/>
      <c r="AC29" s="117"/>
      <c r="AD29" s="74"/>
      <c r="AE29" s="74"/>
      <c r="AF29" s="74"/>
      <c r="AG29" s="74"/>
      <c r="AH29" s="74"/>
      <c r="AI29" s="74"/>
      <c r="AJ29" s="74"/>
    </row>
    <row r="30" spans="1:36" ht="12.75" customHeight="1">
      <c r="A30" s="300" t="s">
        <v>135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221"/>
      <c r="M30" s="300" t="s">
        <v>135</v>
      </c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221"/>
      <c r="Y30" s="300" t="s">
        <v>135</v>
      </c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221"/>
    </row>
    <row r="31" spans="1:36" ht="12.75" customHeight="1">
      <c r="A31" s="95">
        <v>11</v>
      </c>
      <c r="B31" s="346" t="s">
        <v>131</v>
      </c>
      <c r="C31" s="220"/>
      <c r="D31" s="220"/>
      <c r="E31" s="96"/>
      <c r="F31" s="97"/>
      <c r="G31" s="96"/>
      <c r="H31" s="98"/>
      <c r="I31" s="96"/>
      <c r="J31" s="357"/>
      <c r="K31" s="220"/>
      <c r="L31" s="221"/>
      <c r="M31" s="95">
        <v>11</v>
      </c>
      <c r="N31" s="346" t="s">
        <v>131</v>
      </c>
      <c r="O31" s="221"/>
      <c r="P31" s="96"/>
      <c r="Q31" s="96"/>
      <c r="R31" s="97"/>
      <c r="S31" s="96"/>
      <c r="T31" s="98"/>
      <c r="U31" s="96"/>
      <c r="V31" s="357"/>
      <c r="W31" s="220"/>
      <c r="X31" s="221"/>
      <c r="Y31" s="95">
        <v>11</v>
      </c>
      <c r="Z31" s="346" t="s">
        <v>131</v>
      </c>
      <c r="AA31" s="221"/>
      <c r="AB31" s="96"/>
      <c r="AC31" s="96"/>
      <c r="AD31" s="97"/>
      <c r="AE31" s="96"/>
      <c r="AF31" s="98"/>
      <c r="AG31" s="96"/>
      <c r="AH31" s="357"/>
      <c r="AI31" s="220"/>
      <c r="AJ31" s="221"/>
    </row>
    <row r="32" spans="1:36" ht="12.75" customHeight="1">
      <c r="A32" s="99">
        <v>12</v>
      </c>
      <c r="B32" s="362" t="s">
        <v>132</v>
      </c>
      <c r="C32" s="301"/>
      <c r="D32" s="301"/>
      <c r="E32" s="101"/>
      <c r="F32" s="102"/>
      <c r="G32" s="101"/>
      <c r="H32" s="103"/>
      <c r="I32" s="101"/>
      <c r="J32" s="363"/>
      <c r="K32" s="301"/>
      <c r="L32" s="221"/>
      <c r="M32" s="99">
        <v>12</v>
      </c>
      <c r="N32" s="362" t="s">
        <v>132</v>
      </c>
      <c r="O32" s="221"/>
      <c r="P32" s="101"/>
      <c r="Q32" s="101"/>
      <c r="R32" s="102"/>
      <c r="S32" s="101"/>
      <c r="T32" s="103"/>
      <c r="U32" s="101"/>
      <c r="V32" s="363"/>
      <c r="W32" s="301"/>
      <c r="X32" s="221"/>
      <c r="Y32" s="99">
        <v>12</v>
      </c>
      <c r="Z32" s="362" t="s">
        <v>132</v>
      </c>
      <c r="AA32" s="221"/>
      <c r="AB32" s="101"/>
      <c r="AC32" s="101"/>
      <c r="AD32" s="102"/>
      <c r="AE32" s="101"/>
      <c r="AF32" s="103"/>
      <c r="AG32" s="101"/>
      <c r="AH32" s="363"/>
      <c r="AI32" s="301"/>
      <c r="AJ32" s="221"/>
    </row>
    <row r="33" spans="1:36" ht="12.75" customHeight="1">
      <c r="A33" s="95">
        <v>13</v>
      </c>
      <c r="B33" s="346" t="s">
        <v>136</v>
      </c>
      <c r="C33" s="220"/>
      <c r="D33" s="220"/>
      <c r="E33" s="96"/>
      <c r="F33" s="97"/>
      <c r="G33" s="96"/>
      <c r="H33" s="98"/>
      <c r="I33" s="96"/>
      <c r="J33" s="357"/>
      <c r="K33" s="220"/>
      <c r="L33" s="221"/>
      <c r="M33" s="95">
        <v>13</v>
      </c>
      <c r="N33" s="288" t="s">
        <v>136</v>
      </c>
      <c r="O33" s="265"/>
      <c r="P33" s="96"/>
      <c r="Q33" s="96"/>
      <c r="R33" s="97"/>
      <c r="S33" s="96"/>
      <c r="T33" s="98"/>
      <c r="U33" s="96"/>
      <c r="V33" s="357"/>
      <c r="W33" s="220"/>
      <c r="X33" s="221"/>
      <c r="Y33" s="95">
        <v>13</v>
      </c>
      <c r="Z33" s="288" t="s">
        <v>136</v>
      </c>
      <c r="AA33" s="265"/>
      <c r="AB33" s="96"/>
      <c r="AC33" s="96"/>
      <c r="AD33" s="97"/>
      <c r="AE33" s="96"/>
      <c r="AF33" s="98"/>
      <c r="AG33" s="96"/>
      <c r="AH33" s="357"/>
      <c r="AI33" s="220"/>
      <c r="AJ33" s="221"/>
    </row>
    <row r="34" spans="1:36" ht="12.75" customHeight="1">
      <c r="A34" s="99">
        <v>14</v>
      </c>
      <c r="B34" s="365" t="s">
        <v>131</v>
      </c>
      <c r="C34" s="276"/>
      <c r="D34" s="276"/>
      <c r="E34" s="104"/>
      <c r="F34" s="105"/>
      <c r="G34" s="104"/>
      <c r="H34" s="106"/>
      <c r="I34" s="104"/>
      <c r="J34" s="359"/>
      <c r="K34" s="276"/>
      <c r="L34" s="277"/>
      <c r="M34" s="99">
        <v>14</v>
      </c>
      <c r="N34" s="365" t="s">
        <v>131</v>
      </c>
      <c r="O34" s="277"/>
      <c r="P34" s="104"/>
      <c r="Q34" s="104"/>
      <c r="R34" s="105"/>
      <c r="S34" s="104"/>
      <c r="T34" s="106"/>
      <c r="U34" s="104"/>
      <c r="V34" s="359"/>
      <c r="W34" s="276"/>
      <c r="X34" s="277"/>
      <c r="Y34" s="99">
        <v>14</v>
      </c>
      <c r="Z34" s="365" t="s">
        <v>131</v>
      </c>
      <c r="AA34" s="277"/>
      <c r="AB34" s="104"/>
      <c r="AC34" s="104"/>
      <c r="AD34" s="105"/>
      <c r="AE34" s="104"/>
      <c r="AF34" s="106"/>
      <c r="AG34" s="104"/>
      <c r="AH34" s="359"/>
      <c r="AI34" s="276"/>
      <c r="AJ34" s="277"/>
    </row>
    <row r="35" spans="1:36" ht="12.75" customHeight="1">
      <c r="A35" s="95">
        <v>15</v>
      </c>
      <c r="B35" s="356" t="s">
        <v>132</v>
      </c>
      <c r="C35" s="220"/>
      <c r="D35" s="220"/>
      <c r="E35" s="96"/>
      <c r="F35" s="97"/>
      <c r="G35" s="96"/>
      <c r="H35" s="98"/>
      <c r="I35" s="96"/>
      <c r="J35" s="357"/>
      <c r="K35" s="220"/>
      <c r="L35" s="221"/>
      <c r="M35" s="95">
        <v>15</v>
      </c>
      <c r="N35" s="356" t="s">
        <v>132</v>
      </c>
      <c r="O35" s="221"/>
      <c r="P35" s="96"/>
      <c r="Q35" s="96"/>
      <c r="R35" s="97"/>
      <c r="S35" s="96"/>
      <c r="T35" s="98"/>
      <c r="U35" s="96"/>
      <c r="V35" s="357"/>
      <c r="W35" s="220"/>
      <c r="X35" s="221"/>
      <c r="Y35" s="95">
        <v>15</v>
      </c>
      <c r="Z35" s="356" t="s">
        <v>132</v>
      </c>
      <c r="AA35" s="221"/>
      <c r="AB35" s="96"/>
      <c r="AC35" s="96"/>
      <c r="AD35" s="97"/>
      <c r="AE35" s="96"/>
      <c r="AF35" s="98"/>
      <c r="AG35" s="96"/>
      <c r="AH35" s="357"/>
      <c r="AI35" s="220"/>
      <c r="AJ35" s="221"/>
    </row>
    <row r="36" spans="1:36" ht="12.75" customHeight="1">
      <c r="A36" s="99">
        <v>16</v>
      </c>
      <c r="B36" s="354" t="s">
        <v>136</v>
      </c>
      <c r="C36" s="296"/>
      <c r="D36" s="296"/>
      <c r="E36" s="107"/>
      <c r="F36" s="108"/>
      <c r="G36" s="107"/>
      <c r="H36" s="109"/>
      <c r="I36" s="107"/>
      <c r="J36" s="355"/>
      <c r="K36" s="296"/>
      <c r="L36" s="265"/>
      <c r="M36" s="99">
        <v>16</v>
      </c>
      <c r="N36" s="354" t="s">
        <v>136</v>
      </c>
      <c r="O36" s="265"/>
      <c r="P36" s="107"/>
      <c r="Q36" s="107"/>
      <c r="R36" s="108"/>
      <c r="S36" s="107"/>
      <c r="T36" s="109"/>
      <c r="U36" s="107"/>
      <c r="V36" s="355"/>
      <c r="W36" s="296"/>
      <c r="X36" s="265"/>
      <c r="Y36" s="99">
        <v>16</v>
      </c>
      <c r="Z36" s="354" t="s">
        <v>136</v>
      </c>
      <c r="AA36" s="265"/>
      <c r="AB36" s="107"/>
      <c r="AC36" s="107"/>
      <c r="AD36" s="108"/>
      <c r="AE36" s="107"/>
      <c r="AF36" s="109"/>
      <c r="AG36" s="107"/>
      <c r="AH36" s="355"/>
      <c r="AI36" s="296"/>
      <c r="AJ36" s="265"/>
    </row>
    <row r="37" spans="1:36" ht="12.75" customHeight="1">
      <c r="A37" s="95">
        <v>17</v>
      </c>
      <c r="B37" s="356" t="s">
        <v>131</v>
      </c>
      <c r="C37" s="220"/>
      <c r="D37" s="220"/>
      <c r="E37" s="96"/>
      <c r="F37" s="97"/>
      <c r="G37" s="96"/>
      <c r="H37" s="98"/>
      <c r="I37" s="96"/>
      <c r="J37" s="357"/>
      <c r="K37" s="220"/>
      <c r="L37" s="221"/>
      <c r="M37" s="95">
        <v>17</v>
      </c>
      <c r="N37" s="364" t="s">
        <v>131</v>
      </c>
      <c r="O37" s="277"/>
      <c r="P37" s="96"/>
      <c r="Q37" s="96"/>
      <c r="R37" s="97"/>
      <c r="S37" s="96"/>
      <c r="T37" s="98"/>
      <c r="U37" s="96"/>
      <c r="V37" s="357"/>
      <c r="W37" s="220"/>
      <c r="X37" s="221"/>
      <c r="Y37" s="95">
        <v>17</v>
      </c>
      <c r="Z37" s="364" t="s">
        <v>131</v>
      </c>
      <c r="AA37" s="277"/>
      <c r="AB37" s="96"/>
      <c r="AC37" s="96"/>
      <c r="AD37" s="97"/>
      <c r="AE37" s="96"/>
      <c r="AF37" s="98"/>
      <c r="AG37" s="96"/>
      <c r="AH37" s="357"/>
      <c r="AI37" s="220"/>
      <c r="AJ37" s="221"/>
    </row>
    <row r="38" spans="1:36" ht="12.75" customHeight="1">
      <c r="A38" s="99">
        <v>18</v>
      </c>
      <c r="B38" s="362" t="s">
        <v>132</v>
      </c>
      <c r="C38" s="301"/>
      <c r="D38" s="301"/>
      <c r="E38" s="101"/>
      <c r="F38" s="102"/>
      <c r="G38" s="101"/>
      <c r="H38" s="103"/>
      <c r="I38" s="101"/>
      <c r="J38" s="363"/>
      <c r="K38" s="301"/>
      <c r="L38" s="221"/>
      <c r="M38" s="99">
        <v>18</v>
      </c>
      <c r="N38" s="362" t="s">
        <v>132</v>
      </c>
      <c r="O38" s="221"/>
      <c r="P38" s="101"/>
      <c r="Q38" s="101"/>
      <c r="R38" s="102"/>
      <c r="S38" s="101"/>
      <c r="T38" s="103"/>
      <c r="U38" s="101"/>
      <c r="V38" s="363"/>
      <c r="W38" s="301"/>
      <c r="X38" s="221"/>
      <c r="Y38" s="99">
        <v>18</v>
      </c>
      <c r="Z38" s="362" t="s">
        <v>132</v>
      </c>
      <c r="AA38" s="221"/>
      <c r="AB38" s="101"/>
      <c r="AC38" s="101"/>
      <c r="AD38" s="102"/>
      <c r="AE38" s="101"/>
      <c r="AF38" s="103"/>
      <c r="AG38" s="101"/>
      <c r="AH38" s="363"/>
      <c r="AI38" s="301"/>
      <c r="AJ38" s="221"/>
    </row>
    <row r="39" spans="1:36" ht="12.75" customHeight="1">
      <c r="A39" s="95">
        <v>19</v>
      </c>
      <c r="B39" s="360" t="s">
        <v>136</v>
      </c>
      <c r="C39" s="296"/>
      <c r="D39" s="296"/>
      <c r="E39" s="110"/>
      <c r="F39" s="111"/>
      <c r="G39" s="110"/>
      <c r="H39" s="112"/>
      <c r="I39" s="110"/>
      <c r="J39" s="361"/>
      <c r="K39" s="296"/>
      <c r="L39" s="265"/>
      <c r="M39" s="95">
        <v>19</v>
      </c>
      <c r="N39" s="360" t="s">
        <v>136</v>
      </c>
      <c r="O39" s="265"/>
      <c r="P39" s="110"/>
      <c r="Q39" s="110"/>
      <c r="R39" s="111"/>
      <c r="S39" s="110"/>
      <c r="T39" s="112"/>
      <c r="U39" s="110"/>
      <c r="V39" s="361"/>
      <c r="W39" s="296"/>
      <c r="X39" s="265"/>
      <c r="Y39" s="95">
        <v>19</v>
      </c>
      <c r="Z39" s="360" t="s">
        <v>136</v>
      </c>
      <c r="AA39" s="265"/>
      <c r="AB39" s="110"/>
      <c r="AC39" s="110"/>
      <c r="AD39" s="111"/>
      <c r="AE39" s="110"/>
      <c r="AF39" s="112"/>
      <c r="AG39" s="110"/>
      <c r="AH39" s="361"/>
      <c r="AI39" s="296"/>
      <c r="AJ39" s="265"/>
    </row>
    <row r="40" spans="1:36" ht="12.75" customHeight="1">
      <c r="A40" s="99">
        <v>20</v>
      </c>
      <c r="B40" s="358" t="s">
        <v>131</v>
      </c>
      <c r="C40" s="276"/>
      <c r="D40" s="277"/>
      <c r="E40" s="104"/>
      <c r="F40" s="105"/>
      <c r="G40" s="104"/>
      <c r="H40" s="106"/>
      <c r="I40" s="104"/>
      <c r="J40" s="359"/>
      <c r="K40" s="276"/>
      <c r="L40" s="277"/>
      <c r="M40" s="99">
        <v>20</v>
      </c>
      <c r="N40" s="358" t="s">
        <v>131</v>
      </c>
      <c r="O40" s="277"/>
      <c r="P40" s="104"/>
      <c r="Q40" s="104"/>
      <c r="R40" s="105"/>
      <c r="S40" s="104"/>
      <c r="T40" s="106"/>
      <c r="U40" s="104"/>
      <c r="V40" s="359"/>
      <c r="W40" s="276"/>
      <c r="X40" s="277"/>
      <c r="Y40" s="99">
        <v>20</v>
      </c>
      <c r="Z40" s="358" t="s">
        <v>131</v>
      </c>
      <c r="AA40" s="277"/>
      <c r="AB40" s="104"/>
      <c r="AC40" s="104"/>
      <c r="AD40" s="105"/>
      <c r="AE40" s="104"/>
      <c r="AF40" s="106"/>
      <c r="AG40" s="104"/>
      <c r="AH40" s="359"/>
      <c r="AI40" s="276"/>
      <c r="AJ40" s="277"/>
    </row>
    <row r="41" spans="1:36" ht="12.75" customHeight="1">
      <c r="A41" s="95">
        <v>21</v>
      </c>
      <c r="B41" s="356" t="s">
        <v>132</v>
      </c>
      <c r="C41" s="220"/>
      <c r="D41" s="221"/>
      <c r="E41" s="96"/>
      <c r="F41" s="97"/>
      <c r="G41" s="96"/>
      <c r="H41" s="98"/>
      <c r="I41" s="96"/>
      <c r="J41" s="357"/>
      <c r="K41" s="220"/>
      <c r="L41" s="221"/>
      <c r="M41" s="95">
        <v>21</v>
      </c>
      <c r="N41" s="356" t="s">
        <v>132</v>
      </c>
      <c r="O41" s="221"/>
      <c r="P41" s="96"/>
      <c r="Q41" s="96"/>
      <c r="R41" s="97"/>
      <c r="S41" s="96"/>
      <c r="T41" s="98"/>
      <c r="U41" s="96"/>
      <c r="V41" s="357"/>
      <c r="W41" s="220"/>
      <c r="X41" s="221"/>
      <c r="Y41" s="95">
        <v>21</v>
      </c>
      <c r="Z41" s="356" t="s">
        <v>132</v>
      </c>
      <c r="AA41" s="221"/>
      <c r="AB41" s="96"/>
      <c r="AC41" s="96"/>
      <c r="AD41" s="97"/>
      <c r="AE41" s="96"/>
      <c r="AF41" s="98"/>
      <c r="AG41" s="96"/>
      <c r="AH41" s="357"/>
      <c r="AI41" s="220"/>
      <c r="AJ41" s="221"/>
    </row>
    <row r="42" spans="1:36" ht="12.75" customHeight="1">
      <c r="A42" s="99">
        <v>22</v>
      </c>
      <c r="B42" s="354" t="s">
        <v>136</v>
      </c>
      <c r="C42" s="296"/>
      <c r="D42" s="265"/>
      <c r="E42" s="107"/>
      <c r="F42" s="108"/>
      <c r="G42" s="107"/>
      <c r="H42" s="109"/>
      <c r="I42" s="107"/>
      <c r="J42" s="355"/>
      <c r="K42" s="296"/>
      <c r="L42" s="265"/>
      <c r="M42" s="99">
        <v>22</v>
      </c>
      <c r="N42" s="354" t="s">
        <v>136</v>
      </c>
      <c r="O42" s="265"/>
      <c r="P42" s="107"/>
      <c r="Q42" s="107"/>
      <c r="R42" s="108"/>
      <c r="S42" s="107"/>
      <c r="T42" s="109"/>
      <c r="U42" s="107"/>
      <c r="V42" s="355"/>
      <c r="W42" s="296"/>
      <c r="X42" s="265"/>
      <c r="Y42" s="99">
        <v>22</v>
      </c>
      <c r="Z42" s="354" t="s">
        <v>136</v>
      </c>
      <c r="AA42" s="265"/>
      <c r="AB42" s="107"/>
      <c r="AC42" s="107"/>
      <c r="AD42" s="108"/>
      <c r="AE42" s="107"/>
      <c r="AF42" s="109"/>
      <c r="AG42" s="107"/>
      <c r="AH42" s="355"/>
      <c r="AI42" s="296"/>
      <c r="AJ42" s="265"/>
    </row>
    <row r="43" spans="1:36" ht="12.75" customHeight="1">
      <c r="A43" s="113">
        <v>23</v>
      </c>
      <c r="B43" s="350" t="s">
        <v>137</v>
      </c>
      <c r="C43" s="259"/>
      <c r="D43" s="259"/>
      <c r="E43" s="180" t="s">
        <v>138</v>
      </c>
      <c r="F43" s="180" t="str">
        <f t="shared" ref="F43:J43" si="6">IF(SUM(F33,F36,F39,F42)&lt;&gt;0,SUM(F33,F36,F39,F42),"")</f>
        <v/>
      </c>
      <c r="G43" s="180" t="str">
        <f t="shared" si="6"/>
        <v/>
      </c>
      <c r="H43" s="180" t="str">
        <f t="shared" si="6"/>
        <v/>
      </c>
      <c r="I43" s="180" t="str">
        <f t="shared" si="6"/>
        <v/>
      </c>
      <c r="J43" s="351" t="str">
        <f t="shared" si="6"/>
        <v/>
      </c>
      <c r="K43" s="352"/>
      <c r="L43" s="353"/>
      <c r="M43" s="113">
        <v>23</v>
      </c>
      <c r="N43" s="350" t="s">
        <v>134</v>
      </c>
      <c r="O43" s="260"/>
      <c r="P43" s="180" t="str">
        <f t="shared" ref="P43:V43" si="7">IF(SUM(P33,P36,P39,P42)&lt;&gt;0,SUM(P33,P36,P39,P42),"")</f>
        <v/>
      </c>
      <c r="Q43" s="180" t="str">
        <f t="shared" si="7"/>
        <v/>
      </c>
      <c r="R43" s="180" t="str">
        <f t="shared" si="7"/>
        <v/>
      </c>
      <c r="S43" s="180" t="str">
        <f t="shared" si="7"/>
        <v/>
      </c>
      <c r="T43" s="180" t="str">
        <f t="shared" si="7"/>
        <v/>
      </c>
      <c r="U43" s="180" t="str">
        <f t="shared" si="7"/>
        <v/>
      </c>
      <c r="V43" s="351" t="str">
        <f t="shared" si="7"/>
        <v/>
      </c>
      <c r="W43" s="352"/>
      <c r="X43" s="353"/>
      <c r="Y43" s="113">
        <v>23</v>
      </c>
      <c r="Z43" s="350" t="s">
        <v>134</v>
      </c>
      <c r="AA43" s="260"/>
      <c r="AB43" s="180" t="str">
        <f t="shared" ref="AB43:AH43" si="8">IF(SUM(AB33,AB36,AB39,AB42)&lt;&gt;0,SUM(AB33,AB36,AB39,AB42),"")</f>
        <v/>
      </c>
      <c r="AC43" s="180" t="str">
        <f t="shared" si="8"/>
        <v/>
      </c>
      <c r="AD43" s="180" t="str">
        <f t="shared" si="8"/>
        <v/>
      </c>
      <c r="AE43" s="180" t="str">
        <f t="shared" si="8"/>
        <v/>
      </c>
      <c r="AF43" s="180" t="str">
        <f t="shared" si="8"/>
        <v/>
      </c>
      <c r="AG43" s="180" t="str">
        <f t="shared" si="8"/>
        <v/>
      </c>
      <c r="AH43" s="351" t="str">
        <f t="shared" si="8"/>
        <v/>
      </c>
      <c r="AI43" s="352"/>
      <c r="AJ43" s="353"/>
    </row>
    <row r="44" spans="1:36" ht="6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237">
    <mergeCell ref="K1:L2"/>
    <mergeCell ref="W1:X2"/>
    <mergeCell ref="AI1:AJ2"/>
    <mergeCell ref="A2:B2"/>
    <mergeCell ref="C2:J2"/>
    <mergeCell ref="M2:N2"/>
    <mergeCell ref="O2:V2"/>
    <mergeCell ref="Y2:Z2"/>
    <mergeCell ref="AA2:AH2"/>
    <mergeCell ref="AA4:AH4"/>
    <mergeCell ref="AI4:AJ4"/>
    <mergeCell ref="K5:L5"/>
    <mergeCell ref="W5:X5"/>
    <mergeCell ref="AI5:AJ5"/>
    <mergeCell ref="A7:L7"/>
    <mergeCell ref="M7:X7"/>
    <mergeCell ref="Y7:AJ7"/>
    <mergeCell ref="Y3:Z3"/>
    <mergeCell ref="AA3:AH3"/>
    <mergeCell ref="AI3:AJ3"/>
    <mergeCell ref="A4:B4"/>
    <mergeCell ref="C4:J4"/>
    <mergeCell ref="K4:L4"/>
    <mergeCell ref="M4:N4"/>
    <mergeCell ref="O4:V4"/>
    <mergeCell ref="W4:X4"/>
    <mergeCell ref="Y4:Z4"/>
    <mergeCell ref="A3:B3"/>
    <mergeCell ref="C3:J3"/>
    <mergeCell ref="K3:L3"/>
    <mergeCell ref="M3:N3"/>
    <mergeCell ref="O3:V3"/>
    <mergeCell ref="W3:X3"/>
    <mergeCell ref="A9:H9"/>
    <mergeCell ref="I9:L9"/>
    <mergeCell ref="M9:T9"/>
    <mergeCell ref="U9:X9"/>
    <mergeCell ref="Y9:AF9"/>
    <mergeCell ref="AG9:AJ9"/>
    <mergeCell ref="A8:H8"/>
    <mergeCell ref="I8:L8"/>
    <mergeCell ref="M8:T8"/>
    <mergeCell ref="U8:X8"/>
    <mergeCell ref="Y8:AF8"/>
    <mergeCell ref="AG8:AJ8"/>
    <mergeCell ref="AE11:AF11"/>
    <mergeCell ref="AG11:AJ11"/>
    <mergeCell ref="A12:F12"/>
    <mergeCell ref="G12:L12"/>
    <mergeCell ref="M12:R12"/>
    <mergeCell ref="S12:X12"/>
    <mergeCell ref="Y12:AD12"/>
    <mergeCell ref="AE12:AJ12"/>
    <mergeCell ref="Y10:AD10"/>
    <mergeCell ref="AE10:AF10"/>
    <mergeCell ref="AG10:AJ10"/>
    <mergeCell ref="A11:F11"/>
    <mergeCell ref="G11:H11"/>
    <mergeCell ref="I11:L11"/>
    <mergeCell ref="M11:R11"/>
    <mergeCell ref="S11:T11"/>
    <mergeCell ref="U11:X11"/>
    <mergeCell ref="Y11:AD11"/>
    <mergeCell ref="A10:F10"/>
    <mergeCell ref="G10:H10"/>
    <mergeCell ref="I10:L10"/>
    <mergeCell ref="M10:R10"/>
    <mergeCell ref="S10:T10"/>
    <mergeCell ref="U10:X10"/>
    <mergeCell ref="B15:D15"/>
    <mergeCell ref="J15:L15"/>
    <mergeCell ref="N15:O15"/>
    <mergeCell ref="V15:X15"/>
    <mergeCell ref="Z15:AA15"/>
    <mergeCell ref="AH15:AJ15"/>
    <mergeCell ref="A13:F13"/>
    <mergeCell ref="G13:L13"/>
    <mergeCell ref="M13:R13"/>
    <mergeCell ref="S13:X13"/>
    <mergeCell ref="Y13:AD13"/>
    <mergeCell ref="AE13:AJ13"/>
    <mergeCell ref="B17:D17"/>
    <mergeCell ref="J17:L17"/>
    <mergeCell ref="N17:O17"/>
    <mergeCell ref="V17:X17"/>
    <mergeCell ref="Z17:AA17"/>
    <mergeCell ref="AH17:AJ17"/>
    <mergeCell ref="B16:D16"/>
    <mergeCell ref="J16:L16"/>
    <mergeCell ref="N16:O16"/>
    <mergeCell ref="V16:X16"/>
    <mergeCell ref="Z16:AA16"/>
    <mergeCell ref="AH16:AJ16"/>
    <mergeCell ref="B20:D20"/>
    <mergeCell ref="J20:L20"/>
    <mergeCell ref="N20:O20"/>
    <mergeCell ref="V20:X20"/>
    <mergeCell ref="Z20:AA20"/>
    <mergeCell ref="AH20:AJ20"/>
    <mergeCell ref="A18:L18"/>
    <mergeCell ref="M18:X18"/>
    <mergeCell ref="Y18:AJ18"/>
    <mergeCell ref="B19:D19"/>
    <mergeCell ref="J19:L19"/>
    <mergeCell ref="N19:O19"/>
    <mergeCell ref="V19:X19"/>
    <mergeCell ref="Z19:AA19"/>
    <mergeCell ref="AH19:AJ19"/>
    <mergeCell ref="B22:D22"/>
    <mergeCell ref="J22:L22"/>
    <mergeCell ref="N22:O22"/>
    <mergeCell ref="V22:X22"/>
    <mergeCell ref="Z22:AA22"/>
    <mergeCell ref="AH22:AJ22"/>
    <mergeCell ref="B21:D21"/>
    <mergeCell ref="J21:L21"/>
    <mergeCell ref="N21:O21"/>
    <mergeCell ref="V21:X21"/>
    <mergeCell ref="Z21:AA21"/>
    <mergeCell ref="AH21:AJ21"/>
    <mergeCell ref="B24:D24"/>
    <mergeCell ref="J24:L24"/>
    <mergeCell ref="N24:O24"/>
    <mergeCell ref="V24:X24"/>
    <mergeCell ref="Z24:AA24"/>
    <mergeCell ref="AH24:AJ24"/>
    <mergeCell ref="B23:D23"/>
    <mergeCell ref="J23:L23"/>
    <mergeCell ref="N23:O23"/>
    <mergeCell ref="V23:X23"/>
    <mergeCell ref="Z23:AA23"/>
    <mergeCell ref="AH23:AJ23"/>
    <mergeCell ref="B26:D26"/>
    <mergeCell ref="J26:L26"/>
    <mergeCell ref="N26:O26"/>
    <mergeCell ref="V26:X26"/>
    <mergeCell ref="Z26:AA26"/>
    <mergeCell ref="AH26:AJ26"/>
    <mergeCell ref="B25:D25"/>
    <mergeCell ref="J25:L25"/>
    <mergeCell ref="N25:O25"/>
    <mergeCell ref="V25:X25"/>
    <mergeCell ref="Z25:AA25"/>
    <mergeCell ref="AH25:AJ25"/>
    <mergeCell ref="B28:D28"/>
    <mergeCell ref="J28:L28"/>
    <mergeCell ref="N28:O28"/>
    <mergeCell ref="V28:X28"/>
    <mergeCell ref="Z28:AA28"/>
    <mergeCell ref="AH28:AJ28"/>
    <mergeCell ref="B27:D27"/>
    <mergeCell ref="J27:L27"/>
    <mergeCell ref="N27:O27"/>
    <mergeCell ref="V27:X27"/>
    <mergeCell ref="Z27:AA27"/>
    <mergeCell ref="AH27:AJ27"/>
    <mergeCell ref="A30:L30"/>
    <mergeCell ref="M30:X30"/>
    <mergeCell ref="Y30:AJ30"/>
    <mergeCell ref="B31:D31"/>
    <mergeCell ref="J31:L31"/>
    <mergeCell ref="N31:O31"/>
    <mergeCell ref="V31:X31"/>
    <mergeCell ref="Z31:AA31"/>
    <mergeCell ref="AH31:AJ31"/>
    <mergeCell ref="B33:D33"/>
    <mergeCell ref="J33:L33"/>
    <mergeCell ref="N33:O33"/>
    <mergeCell ref="V33:X33"/>
    <mergeCell ref="Z33:AA33"/>
    <mergeCell ref="AH33:AJ33"/>
    <mergeCell ref="B32:D32"/>
    <mergeCell ref="J32:L32"/>
    <mergeCell ref="N32:O32"/>
    <mergeCell ref="V32:X32"/>
    <mergeCell ref="Z32:AA32"/>
    <mergeCell ref="AH32:AJ32"/>
    <mergeCell ref="B35:D35"/>
    <mergeCell ref="J35:L35"/>
    <mergeCell ref="N35:O35"/>
    <mergeCell ref="V35:X35"/>
    <mergeCell ref="Z35:AA35"/>
    <mergeCell ref="AH35:AJ35"/>
    <mergeCell ref="B34:D34"/>
    <mergeCell ref="J34:L34"/>
    <mergeCell ref="N34:O34"/>
    <mergeCell ref="V34:X34"/>
    <mergeCell ref="Z34:AA34"/>
    <mergeCell ref="AH34:AJ34"/>
    <mergeCell ref="B37:D37"/>
    <mergeCell ref="J37:L37"/>
    <mergeCell ref="N37:O37"/>
    <mergeCell ref="V37:X37"/>
    <mergeCell ref="Z37:AA37"/>
    <mergeCell ref="AH37:AJ37"/>
    <mergeCell ref="B36:D36"/>
    <mergeCell ref="J36:L36"/>
    <mergeCell ref="N36:O36"/>
    <mergeCell ref="V36:X36"/>
    <mergeCell ref="Z36:AA36"/>
    <mergeCell ref="AH36:AJ36"/>
    <mergeCell ref="B39:D39"/>
    <mergeCell ref="J39:L39"/>
    <mergeCell ref="N39:O39"/>
    <mergeCell ref="V39:X39"/>
    <mergeCell ref="Z39:AA39"/>
    <mergeCell ref="AH39:AJ39"/>
    <mergeCell ref="B38:D38"/>
    <mergeCell ref="J38:L38"/>
    <mergeCell ref="N38:O38"/>
    <mergeCell ref="V38:X38"/>
    <mergeCell ref="Z38:AA38"/>
    <mergeCell ref="AH38:AJ38"/>
    <mergeCell ref="B41:D41"/>
    <mergeCell ref="J41:L41"/>
    <mergeCell ref="N41:O41"/>
    <mergeCell ref="V41:X41"/>
    <mergeCell ref="Z41:AA41"/>
    <mergeCell ref="AH41:AJ41"/>
    <mergeCell ref="B40:D40"/>
    <mergeCell ref="J40:L40"/>
    <mergeCell ref="N40:O40"/>
    <mergeCell ref="V40:X40"/>
    <mergeCell ref="Z40:AA40"/>
    <mergeCell ref="AH40:AJ40"/>
    <mergeCell ref="B43:D43"/>
    <mergeCell ref="J43:L43"/>
    <mergeCell ref="N43:O43"/>
    <mergeCell ref="V43:X43"/>
    <mergeCell ref="Z43:AA43"/>
    <mergeCell ref="AH43:AJ43"/>
    <mergeCell ref="B42:D42"/>
    <mergeCell ref="J42:L42"/>
    <mergeCell ref="N42:O42"/>
    <mergeCell ref="V42:X42"/>
    <mergeCell ref="Z42:AA42"/>
    <mergeCell ref="AH42:AJ4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4" workbookViewId="0">
      <selection activeCell="N27" sqref="N27"/>
    </sheetView>
  </sheetViews>
  <sheetFormatPr defaultColWidth="14.5" defaultRowHeight="15" customHeight="1"/>
  <cols>
    <col min="1" max="2" width="6.6640625" customWidth="1"/>
    <col min="3" max="3" width="26.6640625" customWidth="1"/>
    <col min="4" max="6" width="14.6640625" customWidth="1"/>
    <col min="7" max="7" width="2.6640625" customWidth="1"/>
    <col min="8" max="9" width="6.6640625" customWidth="1"/>
    <col min="10" max="10" width="9.33203125" customWidth="1"/>
    <col min="11" max="26" width="8" customWidth="1"/>
  </cols>
  <sheetData>
    <row r="1" spans="1:26" ht="6" customHeight="1">
      <c r="A1" s="1"/>
      <c r="B1" s="1"/>
      <c r="C1" s="1"/>
      <c r="D1" s="1"/>
      <c r="E1" s="1"/>
      <c r="F1" s="1"/>
      <c r="G1" s="1"/>
      <c r="H1" s="245">
        <f>AssessmentYear</f>
        <v>2024</v>
      </c>
      <c r="I1" s="2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242"/>
      <c r="B2" s="220"/>
      <c r="C2" s="246" t="s">
        <v>0</v>
      </c>
      <c r="D2" s="220"/>
      <c r="E2" s="220"/>
      <c r="F2" s="220"/>
      <c r="G2" s="220"/>
      <c r="H2" s="220"/>
      <c r="I2" s="2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247"/>
      <c r="B3" s="220"/>
      <c r="C3" s="237" t="s">
        <v>1</v>
      </c>
      <c r="D3" s="220"/>
      <c r="E3" s="220"/>
      <c r="F3" s="220"/>
      <c r="G3" s="220"/>
      <c r="H3" s="237" t="str">
        <f>FormNumber</f>
        <v>PT-31MINING</v>
      </c>
      <c r="I3" s="2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42"/>
      <c r="B4" s="220"/>
      <c r="C4" s="235" t="s">
        <v>151</v>
      </c>
      <c r="D4" s="220"/>
      <c r="E4" s="220"/>
      <c r="F4" s="220"/>
      <c r="G4" s="220"/>
      <c r="H4" s="236">
        <f>Revision</f>
        <v>45261</v>
      </c>
      <c r="I4" s="22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A5" s="1"/>
      <c r="B5" s="1"/>
      <c r="C5" s="1"/>
      <c r="D5" s="1"/>
      <c r="E5" s="1"/>
      <c r="F5" s="1"/>
      <c r="G5" s="1"/>
      <c r="H5" s="237"/>
      <c r="I5" s="22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300" t="s">
        <v>3</v>
      </c>
      <c r="B7" s="301"/>
      <c r="C7" s="301"/>
      <c r="D7" s="301"/>
      <c r="E7" s="301"/>
      <c r="F7" s="301"/>
      <c r="G7" s="301"/>
      <c r="H7" s="301"/>
      <c r="I7" s="2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378" t="s">
        <v>4</v>
      </c>
      <c r="B8" s="220"/>
      <c r="C8" s="220"/>
      <c r="D8" s="220"/>
      <c r="E8" s="220"/>
      <c r="F8" s="378" t="s">
        <v>5</v>
      </c>
      <c r="G8" s="220"/>
      <c r="H8" s="220"/>
      <c r="I8" s="221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2.75" customHeight="1">
      <c r="A9" s="380" t="s">
        <v>138</v>
      </c>
      <c r="B9" s="296"/>
      <c r="C9" s="296"/>
      <c r="D9" s="296"/>
      <c r="E9" s="296"/>
      <c r="F9" s="380" t="s">
        <v>6</v>
      </c>
      <c r="G9" s="296"/>
      <c r="H9" s="296"/>
      <c r="I9" s="265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2.75" customHeight="1">
      <c r="A10" s="381" t="s">
        <v>7</v>
      </c>
      <c r="B10" s="276"/>
      <c r="C10" s="277"/>
      <c r="D10" s="381" t="s">
        <v>8</v>
      </c>
      <c r="E10" s="277"/>
      <c r="F10" s="381" t="s">
        <v>9</v>
      </c>
      <c r="G10" s="276"/>
      <c r="H10" s="276"/>
      <c r="I10" s="27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.75" customHeight="1">
      <c r="A11" s="380" t="s">
        <v>6</v>
      </c>
      <c r="B11" s="296"/>
      <c r="C11" s="265"/>
      <c r="D11" s="380" t="s">
        <v>6</v>
      </c>
      <c r="E11" s="265"/>
      <c r="F11" s="380"/>
      <c r="G11" s="296"/>
      <c r="H11" s="296"/>
      <c r="I11" s="265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6" customHeigh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2.75" customHeight="1">
      <c r="A13" s="300" t="s">
        <v>139</v>
      </c>
      <c r="B13" s="301"/>
      <c r="C13" s="301"/>
      <c r="D13" s="301"/>
      <c r="E13" s="301"/>
      <c r="F13" s="301"/>
      <c r="G13" s="301"/>
      <c r="H13" s="301"/>
      <c r="I13" s="2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61"/>
      <c r="B14" s="307" t="s">
        <v>66</v>
      </c>
      <c r="C14" s="220"/>
      <c r="D14" s="220"/>
      <c r="E14" s="307" t="s">
        <v>67</v>
      </c>
      <c r="F14" s="221"/>
      <c r="G14" s="379" t="s">
        <v>140</v>
      </c>
      <c r="H14" s="220"/>
      <c r="I14" s="2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66"/>
      <c r="B15" s="309" t="s">
        <v>14</v>
      </c>
      <c r="C15" s="220"/>
      <c r="D15" s="220"/>
      <c r="E15" s="309" t="s">
        <v>15</v>
      </c>
      <c r="F15" s="221"/>
      <c r="G15" s="373" t="s">
        <v>16</v>
      </c>
      <c r="H15" s="220"/>
      <c r="I15" s="2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18">
        <v>1</v>
      </c>
      <c r="B16" s="383"/>
      <c r="C16" s="276"/>
      <c r="D16" s="276"/>
      <c r="E16" s="384"/>
      <c r="F16" s="277"/>
      <c r="G16" s="385"/>
      <c r="H16" s="276"/>
      <c r="I16" s="27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19">
        <v>2</v>
      </c>
      <c r="B17" s="362"/>
      <c r="C17" s="301"/>
      <c r="D17" s="301"/>
      <c r="E17" s="386"/>
      <c r="F17" s="221"/>
      <c r="G17" s="387"/>
      <c r="H17" s="301"/>
      <c r="I17" s="2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20">
        <v>3</v>
      </c>
      <c r="B18" s="346"/>
      <c r="C18" s="220"/>
      <c r="D18" s="220"/>
      <c r="E18" s="382"/>
      <c r="F18" s="221"/>
      <c r="G18" s="357"/>
      <c r="H18" s="220"/>
      <c r="I18" s="2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19">
        <v>4</v>
      </c>
      <c r="B19" s="100"/>
      <c r="C19" s="121"/>
      <c r="D19" s="121"/>
      <c r="E19" s="122"/>
      <c r="F19" s="123"/>
      <c r="G19" s="124"/>
      <c r="H19" s="125"/>
      <c r="I19" s="12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20">
        <v>5</v>
      </c>
      <c r="B20" s="346"/>
      <c r="C20" s="220"/>
      <c r="D20" s="220"/>
      <c r="E20" s="382"/>
      <c r="F20" s="221"/>
      <c r="G20" s="357"/>
      <c r="H20" s="220"/>
      <c r="I20" s="2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19">
        <v>6</v>
      </c>
      <c r="B21" s="388"/>
      <c r="C21" s="296"/>
      <c r="D21" s="296"/>
      <c r="E21" s="389"/>
      <c r="F21" s="265"/>
      <c r="G21" s="355"/>
      <c r="H21" s="296"/>
      <c r="I21" s="26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20">
        <v>7</v>
      </c>
      <c r="B22" s="350" t="s">
        <v>141</v>
      </c>
      <c r="C22" s="259"/>
      <c r="D22" s="259"/>
      <c r="E22" s="259"/>
      <c r="F22" s="260"/>
      <c r="G22" s="390" t="str">
        <f>IF(SUM($G$16:$G$21)&lt;&gt;0,SUM($G$16:$G$21),"")</f>
        <v/>
      </c>
      <c r="H22" s="220"/>
      <c r="I22" s="2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" customHeight="1">
      <c r="A23" s="127"/>
      <c r="B23" s="127"/>
      <c r="C23" s="127"/>
      <c r="D23" s="127"/>
      <c r="E23" s="127"/>
      <c r="F23" s="127"/>
      <c r="G23" s="127"/>
      <c r="H23" s="127"/>
      <c r="I23" s="12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00" t="s">
        <v>158</v>
      </c>
      <c r="B24" s="301"/>
      <c r="C24" s="301"/>
      <c r="D24" s="301"/>
      <c r="E24" s="301"/>
      <c r="F24" s="301"/>
      <c r="G24" s="301"/>
      <c r="H24" s="301"/>
      <c r="I24" s="2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61"/>
      <c r="B25" s="307" t="s">
        <v>69</v>
      </c>
      <c r="C25" s="220"/>
      <c r="D25" s="220"/>
      <c r="E25" s="307" t="s">
        <v>67</v>
      </c>
      <c r="F25" s="221"/>
      <c r="G25" s="379" t="s">
        <v>142</v>
      </c>
      <c r="H25" s="220"/>
      <c r="I25" s="2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66"/>
      <c r="B26" s="309" t="s">
        <v>14</v>
      </c>
      <c r="C26" s="220"/>
      <c r="D26" s="220"/>
      <c r="E26" s="309" t="s">
        <v>15</v>
      </c>
      <c r="F26" s="221"/>
      <c r="G26" s="373" t="s">
        <v>16</v>
      </c>
      <c r="H26" s="220"/>
      <c r="I26" s="2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28">
        <v>8</v>
      </c>
      <c r="B27" s="393"/>
      <c r="C27" s="276"/>
      <c r="D27" s="276"/>
      <c r="E27" s="394"/>
      <c r="F27" s="277"/>
      <c r="G27" s="359"/>
      <c r="H27" s="276"/>
      <c r="I27" s="27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20">
        <v>9</v>
      </c>
      <c r="B28" s="392"/>
      <c r="C28" s="220"/>
      <c r="D28" s="220"/>
      <c r="E28" s="357"/>
      <c r="F28" s="221"/>
      <c r="G28" s="357"/>
      <c r="H28" s="220"/>
      <c r="I28" s="2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19">
        <v>10</v>
      </c>
      <c r="B29" s="391"/>
      <c r="C29" s="301"/>
      <c r="D29" s="301"/>
      <c r="E29" s="363"/>
      <c r="F29" s="221"/>
      <c r="G29" s="363"/>
      <c r="H29" s="301"/>
      <c r="I29" s="2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20">
        <v>11</v>
      </c>
      <c r="B30" s="392"/>
      <c r="C30" s="220"/>
      <c r="D30" s="220"/>
      <c r="E30" s="357"/>
      <c r="F30" s="221"/>
      <c r="G30" s="357"/>
      <c r="H30" s="220"/>
      <c r="I30" s="2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19">
        <v>12</v>
      </c>
      <c r="B31" s="391"/>
      <c r="C31" s="301"/>
      <c r="D31" s="301"/>
      <c r="E31" s="363"/>
      <c r="F31" s="221"/>
      <c r="G31" s="363"/>
      <c r="H31" s="301"/>
      <c r="I31" s="2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20">
        <v>13</v>
      </c>
      <c r="B32" s="392"/>
      <c r="C32" s="220"/>
      <c r="D32" s="220"/>
      <c r="E32" s="357"/>
      <c r="F32" s="221"/>
      <c r="G32" s="357"/>
      <c r="H32" s="220"/>
      <c r="I32" s="2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19">
        <v>14</v>
      </c>
      <c r="B33" s="391"/>
      <c r="C33" s="301"/>
      <c r="D33" s="301"/>
      <c r="E33" s="363"/>
      <c r="F33" s="221"/>
      <c r="G33" s="363"/>
      <c r="H33" s="301"/>
      <c r="I33" s="2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20">
        <v>15</v>
      </c>
      <c r="B34" s="392"/>
      <c r="C34" s="220"/>
      <c r="D34" s="220"/>
      <c r="E34" s="357"/>
      <c r="F34" s="221"/>
      <c r="G34" s="357"/>
      <c r="H34" s="220"/>
      <c r="I34" s="2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19">
        <v>16</v>
      </c>
      <c r="B35" s="391"/>
      <c r="C35" s="301"/>
      <c r="D35" s="301"/>
      <c r="E35" s="363"/>
      <c r="F35" s="221"/>
      <c r="G35" s="363"/>
      <c r="H35" s="301"/>
      <c r="I35" s="2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20">
        <v>17</v>
      </c>
      <c r="B36" s="392"/>
      <c r="C36" s="220"/>
      <c r="D36" s="220"/>
      <c r="E36" s="357"/>
      <c r="F36" s="221"/>
      <c r="G36" s="357"/>
      <c r="H36" s="220"/>
      <c r="I36" s="2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19">
        <v>18</v>
      </c>
      <c r="B37" s="395"/>
      <c r="C37" s="296"/>
      <c r="D37" s="296"/>
      <c r="E37" s="363"/>
      <c r="F37" s="221"/>
      <c r="G37" s="363"/>
      <c r="H37" s="301"/>
      <c r="I37" s="2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29">
        <v>19</v>
      </c>
      <c r="B38" s="350" t="s">
        <v>143</v>
      </c>
      <c r="C38" s="259"/>
      <c r="D38" s="259"/>
      <c r="E38" s="259"/>
      <c r="F38" s="260"/>
      <c r="G38" s="396" t="str">
        <f>IF(SUM($G$27:$G$37)&lt;&gt;0,SUM($G$27:$G$37),"")</f>
        <v/>
      </c>
      <c r="H38" s="259"/>
      <c r="I38" s="26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" customHeight="1">
      <c r="A39" s="58"/>
      <c r="B39" s="58"/>
      <c r="C39" s="58"/>
      <c r="D39" s="58"/>
      <c r="E39" s="58"/>
      <c r="F39" s="58"/>
      <c r="G39" s="58"/>
      <c r="H39" s="58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00" t="s">
        <v>144</v>
      </c>
      <c r="B40" s="301"/>
      <c r="C40" s="301"/>
      <c r="D40" s="301"/>
      <c r="E40" s="301"/>
      <c r="F40" s="301"/>
      <c r="G40" s="301"/>
      <c r="H40" s="301"/>
      <c r="I40" s="2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61"/>
      <c r="B41" s="307" t="s">
        <v>11</v>
      </c>
      <c r="C41" s="220"/>
      <c r="D41" s="220"/>
      <c r="E41" s="220"/>
      <c r="F41" s="221"/>
      <c r="G41" s="379" t="s">
        <v>142</v>
      </c>
      <c r="H41" s="220"/>
      <c r="I41" s="2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30"/>
      <c r="B42" s="397" t="s">
        <v>14</v>
      </c>
      <c r="C42" s="296"/>
      <c r="D42" s="296"/>
      <c r="E42" s="296"/>
      <c r="F42" s="265"/>
      <c r="G42" s="398" t="s">
        <v>15</v>
      </c>
      <c r="H42" s="296"/>
      <c r="I42" s="26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20">
        <v>20</v>
      </c>
      <c r="B43" s="383"/>
      <c r="C43" s="276"/>
      <c r="D43" s="276"/>
      <c r="E43" s="276"/>
      <c r="F43" s="277"/>
      <c r="G43" s="357"/>
      <c r="H43" s="220"/>
      <c r="I43" s="2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>
      <c r="A44" s="119">
        <v>21</v>
      </c>
      <c r="B44" s="362"/>
      <c r="C44" s="301"/>
      <c r="D44" s="301"/>
      <c r="E44" s="301"/>
      <c r="F44" s="221"/>
      <c r="G44" s="363"/>
      <c r="H44" s="301"/>
      <c r="I44" s="2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20">
        <v>22</v>
      </c>
      <c r="B45" s="392"/>
      <c r="C45" s="220"/>
      <c r="D45" s="220"/>
      <c r="E45" s="220"/>
      <c r="F45" s="221"/>
      <c r="G45" s="357"/>
      <c r="H45" s="220"/>
      <c r="I45" s="2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19">
        <v>23</v>
      </c>
      <c r="B46" s="391"/>
      <c r="C46" s="301"/>
      <c r="D46" s="301"/>
      <c r="E46" s="301"/>
      <c r="F46" s="221"/>
      <c r="G46" s="363"/>
      <c r="H46" s="301"/>
      <c r="I46" s="2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20">
        <v>24</v>
      </c>
      <c r="B47" s="392"/>
      <c r="C47" s="220"/>
      <c r="D47" s="220"/>
      <c r="E47" s="220"/>
      <c r="F47" s="221"/>
      <c r="G47" s="357"/>
      <c r="H47" s="220"/>
      <c r="I47" s="2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19">
        <v>25</v>
      </c>
      <c r="B48" s="391"/>
      <c r="C48" s="301"/>
      <c r="D48" s="301"/>
      <c r="E48" s="301"/>
      <c r="F48" s="221"/>
      <c r="G48" s="363"/>
      <c r="H48" s="301"/>
      <c r="I48" s="2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20">
        <v>26</v>
      </c>
      <c r="B49" s="392"/>
      <c r="C49" s="220"/>
      <c r="D49" s="220"/>
      <c r="E49" s="220"/>
      <c r="F49" s="221"/>
      <c r="G49" s="357"/>
      <c r="H49" s="220"/>
      <c r="I49" s="2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19">
        <v>27</v>
      </c>
      <c r="B50" s="391"/>
      <c r="C50" s="301"/>
      <c r="D50" s="301"/>
      <c r="E50" s="301"/>
      <c r="F50" s="221"/>
      <c r="G50" s="363"/>
      <c r="H50" s="301"/>
      <c r="I50" s="2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20">
        <v>28</v>
      </c>
      <c r="B51" s="392"/>
      <c r="C51" s="220"/>
      <c r="D51" s="220"/>
      <c r="E51" s="220"/>
      <c r="F51" s="221"/>
      <c r="G51" s="357"/>
      <c r="H51" s="220"/>
      <c r="I51" s="2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19">
        <v>29</v>
      </c>
      <c r="B52" s="391"/>
      <c r="C52" s="301"/>
      <c r="D52" s="301"/>
      <c r="E52" s="301"/>
      <c r="F52" s="221"/>
      <c r="G52" s="363"/>
      <c r="H52" s="301"/>
      <c r="I52" s="2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20">
        <v>30</v>
      </c>
      <c r="B53" s="392"/>
      <c r="C53" s="220"/>
      <c r="D53" s="220"/>
      <c r="E53" s="220"/>
      <c r="F53" s="221"/>
      <c r="G53" s="357"/>
      <c r="H53" s="220"/>
      <c r="I53" s="2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19">
        <v>31</v>
      </c>
      <c r="B54" s="391"/>
      <c r="C54" s="301"/>
      <c r="D54" s="301"/>
      <c r="E54" s="301"/>
      <c r="F54" s="221"/>
      <c r="G54" s="363"/>
      <c r="H54" s="301"/>
      <c r="I54" s="22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20">
        <v>32</v>
      </c>
      <c r="B55" s="346"/>
      <c r="C55" s="220"/>
      <c r="D55" s="220"/>
      <c r="E55" s="220"/>
      <c r="F55" s="221"/>
      <c r="G55" s="357"/>
      <c r="H55" s="220"/>
      <c r="I55" s="22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19">
        <v>33</v>
      </c>
      <c r="B56" s="354"/>
      <c r="C56" s="296"/>
      <c r="D56" s="296"/>
      <c r="E56" s="296"/>
      <c r="F56" s="265"/>
      <c r="G56" s="355"/>
      <c r="H56" s="296"/>
      <c r="I56" s="26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29">
        <v>34</v>
      </c>
      <c r="B57" s="350" t="s">
        <v>145</v>
      </c>
      <c r="C57" s="259"/>
      <c r="D57" s="259"/>
      <c r="E57" s="259"/>
      <c r="F57" s="260"/>
      <c r="G57" s="361" t="str">
        <f>IF(SUM($G$43:$G$56)&lt;&gt;0,SUM($G$43:$G$56),"")</f>
        <v/>
      </c>
      <c r="H57" s="296"/>
      <c r="I57" s="26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6" customHeight="1">
      <c r="A58" s="58"/>
      <c r="B58" s="58"/>
      <c r="C58" s="58"/>
      <c r="D58" s="58"/>
      <c r="E58" s="58"/>
      <c r="F58" s="58"/>
      <c r="G58" s="58"/>
      <c r="H58" s="58"/>
      <c r="I58" s="5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2">
    <mergeCell ref="B56:F56"/>
    <mergeCell ref="G56:I56"/>
    <mergeCell ref="B57:F57"/>
    <mergeCell ref="G57:I57"/>
    <mergeCell ref="B53:F53"/>
    <mergeCell ref="G53:I53"/>
    <mergeCell ref="B54:F54"/>
    <mergeCell ref="G54:I54"/>
    <mergeCell ref="B55:F55"/>
    <mergeCell ref="G55:I55"/>
    <mergeCell ref="B50:F50"/>
    <mergeCell ref="G50:I50"/>
    <mergeCell ref="B51:F51"/>
    <mergeCell ref="G51:I51"/>
    <mergeCell ref="B52:F52"/>
    <mergeCell ref="G52:I52"/>
    <mergeCell ref="B47:F47"/>
    <mergeCell ref="G47:I47"/>
    <mergeCell ref="B48:F48"/>
    <mergeCell ref="G48:I48"/>
    <mergeCell ref="B49:F49"/>
    <mergeCell ref="G49:I49"/>
    <mergeCell ref="B44:F44"/>
    <mergeCell ref="G44:I44"/>
    <mergeCell ref="B45:F45"/>
    <mergeCell ref="G45:I45"/>
    <mergeCell ref="B46:F46"/>
    <mergeCell ref="G46:I46"/>
    <mergeCell ref="B41:F41"/>
    <mergeCell ref="G41:I41"/>
    <mergeCell ref="B42:F42"/>
    <mergeCell ref="G42:I42"/>
    <mergeCell ref="B43:F43"/>
    <mergeCell ref="G43:I43"/>
    <mergeCell ref="B37:D37"/>
    <mergeCell ref="E37:F37"/>
    <mergeCell ref="G37:I37"/>
    <mergeCell ref="B38:F38"/>
    <mergeCell ref="G38:I38"/>
    <mergeCell ref="A40:I40"/>
    <mergeCell ref="B35:D35"/>
    <mergeCell ref="E35:F35"/>
    <mergeCell ref="G35:I35"/>
    <mergeCell ref="B36:D36"/>
    <mergeCell ref="E36:F36"/>
    <mergeCell ref="G36:I36"/>
    <mergeCell ref="B33:D33"/>
    <mergeCell ref="E33:F33"/>
    <mergeCell ref="G33:I33"/>
    <mergeCell ref="B34:D34"/>
    <mergeCell ref="E34:F34"/>
    <mergeCell ref="G34:I34"/>
    <mergeCell ref="B31:D31"/>
    <mergeCell ref="E31:F31"/>
    <mergeCell ref="G31:I31"/>
    <mergeCell ref="B32:D32"/>
    <mergeCell ref="E32:F32"/>
    <mergeCell ref="G32:I32"/>
    <mergeCell ref="B29:D29"/>
    <mergeCell ref="E29:F29"/>
    <mergeCell ref="G29:I29"/>
    <mergeCell ref="B30:D30"/>
    <mergeCell ref="E30:F30"/>
    <mergeCell ref="G30:I30"/>
    <mergeCell ref="B27:D27"/>
    <mergeCell ref="E27:F27"/>
    <mergeCell ref="G27:I27"/>
    <mergeCell ref="B28:D28"/>
    <mergeCell ref="E28:F28"/>
    <mergeCell ref="G28:I28"/>
    <mergeCell ref="B25:D25"/>
    <mergeCell ref="E25:F25"/>
    <mergeCell ref="G25:I25"/>
    <mergeCell ref="B26:D26"/>
    <mergeCell ref="E26:F26"/>
    <mergeCell ref="G26:I26"/>
    <mergeCell ref="B21:D21"/>
    <mergeCell ref="E21:F21"/>
    <mergeCell ref="G21:I21"/>
    <mergeCell ref="B22:F22"/>
    <mergeCell ref="G22:I22"/>
    <mergeCell ref="A24:I24"/>
    <mergeCell ref="B18:D18"/>
    <mergeCell ref="E18:F18"/>
    <mergeCell ref="G18:I18"/>
    <mergeCell ref="B20:D20"/>
    <mergeCell ref="E20:F20"/>
    <mergeCell ref="G20:I20"/>
    <mergeCell ref="B16:D16"/>
    <mergeCell ref="E16:F16"/>
    <mergeCell ref="G16:I16"/>
    <mergeCell ref="B17:D17"/>
    <mergeCell ref="E17:F17"/>
    <mergeCell ref="G17:I17"/>
    <mergeCell ref="A13:I13"/>
    <mergeCell ref="B14:D14"/>
    <mergeCell ref="E14:F14"/>
    <mergeCell ref="G14:I14"/>
    <mergeCell ref="B15:D15"/>
    <mergeCell ref="E15:F15"/>
    <mergeCell ref="G15:I15"/>
    <mergeCell ref="A9:E9"/>
    <mergeCell ref="F9:I9"/>
    <mergeCell ref="A10:C10"/>
    <mergeCell ref="D10:E10"/>
    <mergeCell ref="F10:I10"/>
    <mergeCell ref="A11:C11"/>
    <mergeCell ref="D11:E11"/>
    <mergeCell ref="F11:I11"/>
    <mergeCell ref="A4:B4"/>
    <mergeCell ref="C4:G4"/>
    <mergeCell ref="H4:I4"/>
    <mergeCell ref="H5:I5"/>
    <mergeCell ref="A7:I7"/>
    <mergeCell ref="A8:E8"/>
    <mergeCell ref="F8:I8"/>
    <mergeCell ref="H1:I2"/>
    <mergeCell ref="A2:B2"/>
    <mergeCell ref="C2:G2"/>
    <mergeCell ref="A3:B3"/>
    <mergeCell ref="C3:G3"/>
    <mergeCell ref="H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CNR FORM</vt:lpstr>
      <vt:lpstr>CNR SALES SCHEDULES</vt:lpstr>
      <vt:lpstr>CNR ROYALTIES &amp; MISC COSTS</vt:lpstr>
      <vt:lpstr>DCF FORM</vt:lpstr>
      <vt:lpstr>DCF SALES SCHEDULES</vt:lpstr>
      <vt:lpstr>DCF ROYALTIES &amp; MISC COSTS</vt:lpstr>
      <vt:lpstr>AssessmentYear</vt:lpstr>
      <vt:lpstr>FormNumber</vt:lpstr>
      <vt:lpstr>'DCF FORM'!Print_Area</vt:lpstr>
      <vt:lpstr>Revision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Palmer</dc:creator>
  <cp:lastModifiedBy>Roger Barth</cp:lastModifiedBy>
  <cp:lastPrinted>2023-10-11T20:51:37Z</cp:lastPrinted>
  <dcterms:created xsi:type="dcterms:W3CDTF">2011-12-20T15:05:42Z</dcterms:created>
  <dcterms:modified xsi:type="dcterms:W3CDTF">2023-10-25T20:24:20Z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d6a93d3d-ca5b-4126-934a-a11457a94843</vt:lpwstr>
  </property>
</Properties>
</file>